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Lipovka\Desktop\И. С. Андреечев\2022 год\декабрь\решение № 52 с приложениями\"/>
    </mc:Choice>
  </mc:AlternateContent>
  <bookViews>
    <workbookView xWindow="0" yWindow="0" windowWidth="23040" windowHeight="9084" activeTab="5"/>
  </bookViews>
  <sheets>
    <sheet name="прил1" sheetId="26" r:id="rId1"/>
    <sheet name="прилож2" sheetId="9" state="hidden" r:id="rId2"/>
    <sheet name="прил. 2" sheetId="5" r:id="rId3"/>
    <sheet name="прил. 3" sheetId="6" r:id="rId4"/>
    <sheet name="прил. 4" sheetId="4" r:id="rId5"/>
    <sheet name="приложение № 6" sheetId="27" r:id="rId6"/>
  </sheets>
  <calcPr calcId="152511"/>
</workbook>
</file>

<file path=xl/calcChain.xml><?xml version="1.0" encoding="utf-8"?>
<calcChain xmlns="http://schemas.openxmlformats.org/spreadsheetml/2006/main">
  <c r="K48" i="27" l="1"/>
  <c r="J48" i="27"/>
  <c r="I48" i="27"/>
  <c r="H48" i="27"/>
  <c r="G48" i="27"/>
  <c r="F48" i="27"/>
  <c r="E48" i="27"/>
  <c r="E46" i="27"/>
  <c r="E44" i="27"/>
  <c r="E43" i="27" s="1"/>
  <c r="E41" i="27"/>
  <c r="E40" i="27" s="1"/>
  <c r="E38" i="27"/>
  <c r="E37" i="27" s="1"/>
  <c r="E36" i="27"/>
  <c r="K34" i="27"/>
  <c r="J34" i="27"/>
  <c r="J33" i="27" s="1"/>
  <c r="I34" i="27"/>
  <c r="H34" i="27"/>
  <c r="H33" i="27" s="1"/>
  <c r="H32" i="27" s="1"/>
  <c r="G34" i="27"/>
  <c r="F34" i="27"/>
  <c r="F33" i="27" s="1"/>
  <c r="F32" i="27" s="1"/>
  <c r="F27" i="27" s="1"/>
  <c r="E34" i="27"/>
  <c r="K33" i="27"/>
  <c r="K32" i="27" s="1"/>
  <c r="K27" i="27" s="1"/>
  <c r="I33" i="27"/>
  <c r="I32" i="27" s="1"/>
  <c r="G33" i="27"/>
  <c r="G32" i="27" s="1"/>
  <c r="G27" i="27" s="1"/>
  <c r="E33" i="27"/>
  <c r="E32" i="27" s="1"/>
  <c r="J32" i="27"/>
  <c r="J27" i="27" s="1"/>
  <c r="K30" i="27"/>
  <c r="K29" i="27" s="1"/>
  <c r="J30" i="27"/>
  <c r="I30" i="27"/>
  <c r="I29" i="27" s="1"/>
  <c r="H30" i="27"/>
  <c r="G30" i="27"/>
  <c r="G29" i="27" s="1"/>
  <c r="F30" i="27"/>
  <c r="E30" i="27"/>
  <c r="E29" i="27" s="1"/>
  <c r="J29" i="27"/>
  <c r="J28" i="27" s="1"/>
  <c r="H29" i="27"/>
  <c r="H28" i="27" s="1"/>
  <c r="F29" i="27"/>
  <c r="F28" i="27" s="1"/>
  <c r="K28" i="27"/>
  <c r="I28" i="27"/>
  <c r="G28" i="27"/>
  <c r="E28" i="27"/>
  <c r="H27" i="27"/>
  <c r="E25" i="27"/>
  <c r="E23" i="27"/>
  <c r="E22" i="27"/>
  <c r="E19" i="27"/>
  <c r="E17" i="27"/>
  <c r="E16" i="27" s="1"/>
  <c r="E14" i="27"/>
  <c r="E12" i="27"/>
  <c r="E11" i="27"/>
  <c r="K181" i="5"/>
  <c r="K180" i="5" s="1"/>
  <c r="K179" i="5"/>
  <c r="K178" i="5" s="1"/>
  <c r="K177" i="5"/>
  <c r="Q172" i="5"/>
  <c r="P172" i="5"/>
  <c r="O172" i="5"/>
  <c r="N172" i="5"/>
  <c r="M172" i="5"/>
  <c r="L172" i="5"/>
  <c r="Q171" i="5"/>
  <c r="P171" i="5"/>
  <c r="P170" i="5" s="1"/>
  <c r="O171" i="5"/>
  <c r="N171" i="5"/>
  <c r="N170" i="5" s="1"/>
  <c r="M171" i="5"/>
  <c r="L171" i="5"/>
  <c r="L170" i="5" s="1"/>
  <c r="Q170" i="5"/>
  <c r="Q169" i="5" s="1"/>
  <c r="O170" i="5"/>
  <c r="O169" i="5" s="1"/>
  <c r="M170" i="5"/>
  <c r="M169" i="5" s="1"/>
  <c r="K170" i="5"/>
  <c r="P169" i="5"/>
  <c r="N169" i="5"/>
  <c r="L169" i="5"/>
  <c r="Q166" i="5"/>
  <c r="P166" i="5"/>
  <c r="O166" i="5"/>
  <c r="N166" i="5"/>
  <c r="Q165" i="5"/>
  <c r="P165" i="5"/>
  <c r="O165" i="5"/>
  <c r="N165" i="5"/>
  <c r="Q164" i="5"/>
  <c r="P164" i="5"/>
  <c r="O164" i="5"/>
  <c r="N164" i="5"/>
  <c r="M160" i="5"/>
  <c r="M159" i="5" s="1"/>
  <c r="Q157" i="5"/>
  <c r="Q156" i="5" s="1"/>
  <c r="P157" i="5"/>
  <c r="O157" i="5"/>
  <c r="O156" i="5" s="1"/>
  <c r="N157" i="5"/>
  <c r="M157" i="5"/>
  <c r="M156" i="5" s="1"/>
  <c r="L157" i="5"/>
  <c r="K157" i="5"/>
  <c r="K156" i="5" s="1"/>
  <c r="P156" i="5"/>
  <c r="P155" i="5" s="1"/>
  <c r="N156" i="5"/>
  <c r="L156" i="5"/>
  <c r="L155" i="5" s="1"/>
  <c r="Q155" i="5"/>
  <c r="Q152" i="5"/>
  <c r="P152" i="5"/>
  <c r="O152" i="5"/>
  <c r="N152" i="5"/>
  <c r="M152" i="5"/>
  <c r="L152" i="5"/>
  <c r="Q151" i="5"/>
  <c r="P151" i="5"/>
  <c r="O151" i="5"/>
  <c r="N151" i="5"/>
  <c r="M151" i="5"/>
  <c r="L151" i="5"/>
  <c r="Q148" i="5"/>
  <c r="P148" i="5"/>
  <c r="O148" i="5"/>
  <c r="N148" i="5"/>
  <c r="M148" i="5"/>
  <c r="L148" i="5"/>
  <c r="Q147" i="5"/>
  <c r="P147" i="5"/>
  <c r="O147" i="5"/>
  <c r="N147" i="5"/>
  <c r="M147" i="5"/>
  <c r="L147" i="5"/>
  <c r="Q146" i="5"/>
  <c r="P146" i="5"/>
  <c r="O146" i="5"/>
  <c r="N146" i="5"/>
  <c r="M146" i="5"/>
  <c r="L146" i="5"/>
  <c r="Q143" i="5"/>
  <c r="P143" i="5"/>
  <c r="P142" i="5" s="1"/>
  <c r="O143" i="5"/>
  <c r="N143" i="5"/>
  <c r="N142" i="5" s="1"/>
  <c r="M143" i="5"/>
  <c r="L143" i="5"/>
  <c r="L142" i="5" s="1"/>
  <c r="K143" i="5"/>
  <c r="Q142" i="5"/>
  <c r="Q141" i="5" s="1"/>
  <c r="O142" i="5"/>
  <c r="O141" i="5" s="1"/>
  <c r="M142" i="5"/>
  <c r="M141" i="5" s="1"/>
  <c r="K142" i="5"/>
  <c r="K141" i="5" s="1"/>
  <c r="P141" i="5"/>
  <c r="N141" i="5"/>
  <c r="L141" i="5"/>
  <c r="Q138" i="5"/>
  <c r="Q136" i="5" s="1"/>
  <c r="P138" i="5"/>
  <c r="O138" i="5"/>
  <c r="O136" i="5" s="1"/>
  <c r="N138" i="5"/>
  <c r="M138" i="5"/>
  <c r="M136" i="5" s="1"/>
  <c r="L138" i="5"/>
  <c r="K138" i="5"/>
  <c r="K136" i="5" s="1"/>
  <c r="P136" i="5"/>
  <c r="N136" i="5"/>
  <c r="L136" i="5"/>
  <c r="K130" i="5"/>
  <c r="K128" i="5" s="1"/>
  <c r="K127" i="5" s="1"/>
  <c r="M129" i="5"/>
  <c r="M128" i="5"/>
  <c r="M127" i="5" s="1"/>
  <c r="M124" i="5"/>
  <c r="M123" i="5" s="1"/>
  <c r="M122" i="5" s="1"/>
  <c r="P121" i="5"/>
  <c r="P115" i="5" s="1"/>
  <c r="L121" i="5"/>
  <c r="L115" i="5" s="1"/>
  <c r="K119" i="5"/>
  <c r="K118" i="5" s="1"/>
  <c r="K117" i="5"/>
  <c r="K116" i="5" s="1"/>
  <c r="Q112" i="5"/>
  <c r="P112" i="5"/>
  <c r="O112" i="5"/>
  <c r="N112" i="5"/>
  <c r="M112" i="5"/>
  <c r="L112" i="5"/>
  <c r="Q111" i="5"/>
  <c r="P111" i="5"/>
  <c r="O111" i="5"/>
  <c r="N111" i="5"/>
  <c r="M111" i="5"/>
  <c r="L111" i="5"/>
  <c r="Q108" i="5"/>
  <c r="P108" i="5"/>
  <c r="O108" i="5"/>
  <c r="N108" i="5"/>
  <c r="M108" i="5"/>
  <c r="L108" i="5"/>
  <c r="K108" i="5"/>
  <c r="K107" i="5"/>
  <c r="Q106" i="5"/>
  <c r="P106" i="5"/>
  <c r="O106" i="5"/>
  <c r="N106" i="5"/>
  <c r="M106" i="5"/>
  <c r="L106" i="5"/>
  <c r="Q105" i="5"/>
  <c r="P105" i="5"/>
  <c r="O105" i="5"/>
  <c r="N105" i="5"/>
  <c r="M105" i="5"/>
  <c r="L105" i="5"/>
  <c r="Q104" i="5"/>
  <c r="P104" i="5"/>
  <c r="P103" i="5" s="1"/>
  <c r="O104" i="5"/>
  <c r="N104" i="5"/>
  <c r="N103" i="5" s="1"/>
  <c r="M104" i="5"/>
  <c r="L104" i="5"/>
  <c r="L103" i="5" s="1"/>
  <c r="K104" i="5"/>
  <c r="Q103" i="5"/>
  <c r="O103" i="5"/>
  <c r="M103" i="5"/>
  <c r="K103" i="5"/>
  <c r="Q100" i="5"/>
  <c r="P100" i="5"/>
  <c r="O100" i="5"/>
  <c r="N100" i="5"/>
  <c r="Q99" i="5"/>
  <c r="P99" i="5"/>
  <c r="O99" i="5"/>
  <c r="N99" i="5"/>
  <c r="Q98" i="5"/>
  <c r="P98" i="5"/>
  <c r="O98" i="5"/>
  <c r="N98" i="5"/>
  <c r="Q95" i="5"/>
  <c r="P95" i="5"/>
  <c r="P93" i="5" s="1"/>
  <c r="O95" i="5"/>
  <c r="N95" i="5"/>
  <c r="N93" i="5" s="1"/>
  <c r="M95" i="5"/>
  <c r="L95" i="5"/>
  <c r="L93" i="5" s="1"/>
  <c r="K95" i="5"/>
  <c r="Q93" i="5"/>
  <c r="Q92" i="5" s="1"/>
  <c r="O93" i="5"/>
  <c r="O92" i="5" s="1"/>
  <c r="O91" i="5" s="1"/>
  <c r="O84" i="5" s="1"/>
  <c r="M93" i="5"/>
  <c r="M92" i="5" s="1"/>
  <c r="K93" i="5"/>
  <c r="K92" i="5" s="1"/>
  <c r="P92" i="5"/>
  <c r="P91" i="5" s="1"/>
  <c r="N92" i="5"/>
  <c r="N91" i="5" s="1"/>
  <c r="L92" i="5"/>
  <c r="Q91" i="5"/>
  <c r="Q84" i="5" s="1"/>
  <c r="M88" i="5"/>
  <c r="L88" i="5"/>
  <c r="M87" i="5"/>
  <c r="L87" i="5"/>
  <c r="M86" i="5"/>
  <c r="L86" i="5"/>
  <c r="K86" i="5"/>
  <c r="L85" i="5"/>
  <c r="K85" i="5"/>
  <c r="K84" i="5" s="1"/>
  <c r="P84" i="5"/>
  <c r="N84" i="5"/>
  <c r="M84" i="5"/>
  <c r="L84" i="5"/>
  <c r="P81" i="5"/>
  <c r="O81" i="5"/>
  <c r="N81" i="5"/>
  <c r="M81" i="5"/>
  <c r="L81" i="5"/>
  <c r="K81" i="5"/>
  <c r="Q79" i="5"/>
  <c r="Q78" i="5" s="1"/>
  <c r="P79" i="5"/>
  <c r="O79" i="5"/>
  <c r="O78" i="5" s="1"/>
  <c r="N79" i="5"/>
  <c r="M79" i="5"/>
  <c r="L79" i="5"/>
  <c r="K79" i="5"/>
  <c r="P78" i="5"/>
  <c r="N78" i="5"/>
  <c r="M78" i="5"/>
  <c r="M77" i="5" s="1"/>
  <c r="L78" i="5"/>
  <c r="K78" i="5"/>
  <c r="K77" i="5" s="1"/>
  <c r="K76" i="5" s="1"/>
  <c r="K75" i="5" s="1"/>
  <c r="Q77" i="5"/>
  <c r="P77" i="5"/>
  <c r="P76" i="5" s="1"/>
  <c r="O77" i="5"/>
  <c r="N77" i="5"/>
  <c r="N76" i="5" s="1"/>
  <c r="N75" i="5" s="1"/>
  <c r="L77" i="5"/>
  <c r="L76" i="5" s="1"/>
  <c r="Q76" i="5"/>
  <c r="Q75" i="5" s="1"/>
  <c r="O76" i="5"/>
  <c r="O75" i="5" s="1"/>
  <c r="M76" i="5"/>
  <c r="M75" i="5" s="1"/>
  <c r="P75" i="5"/>
  <c r="L75" i="5"/>
  <c r="K71" i="5"/>
  <c r="K70" i="5" s="1"/>
  <c r="K69" i="5"/>
  <c r="Q67" i="5"/>
  <c r="P67" i="5"/>
  <c r="P66" i="5" s="1"/>
  <c r="O67" i="5"/>
  <c r="N67" i="5"/>
  <c r="N66" i="5" s="1"/>
  <c r="N65" i="5" s="1"/>
  <c r="N64" i="5" s="1"/>
  <c r="M67" i="5"/>
  <c r="L67" i="5"/>
  <c r="L66" i="5" s="1"/>
  <c r="K67" i="5"/>
  <c r="Q66" i="5"/>
  <c r="Q65" i="5" s="1"/>
  <c r="Q64" i="5" s="1"/>
  <c r="O66" i="5"/>
  <c r="O65" i="5" s="1"/>
  <c r="M66" i="5"/>
  <c r="M65" i="5" s="1"/>
  <c r="M64" i="5" s="1"/>
  <c r="K66" i="5"/>
  <c r="K65" i="5" s="1"/>
  <c r="P65" i="5"/>
  <c r="P64" i="5" s="1"/>
  <c r="L65" i="5"/>
  <c r="L64" i="5" s="1"/>
  <c r="O64" i="5"/>
  <c r="K64" i="5"/>
  <c r="Q61" i="5"/>
  <c r="P61" i="5"/>
  <c r="P60" i="5" s="1"/>
  <c r="O61" i="5"/>
  <c r="N61" i="5"/>
  <c r="N60" i="5" s="1"/>
  <c r="N59" i="5" s="1"/>
  <c r="N58" i="5" s="1"/>
  <c r="M61" i="5"/>
  <c r="L61" i="5"/>
  <c r="L60" i="5" s="1"/>
  <c r="K61" i="5"/>
  <c r="Q60" i="5"/>
  <c r="Q59" i="5" s="1"/>
  <c r="Q58" i="5" s="1"/>
  <c r="O60" i="5"/>
  <c r="O59" i="5" s="1"/>
  <c r="M60" i="5"/>
  <c r="M59" i="5" s="1"/>
  <c r="M58" i="5" s="1"/>
  <c r="K60" i="5"/>
  <c r="K59" i="5" s="1"/>
  <c r="P59" i="5"/>
  <c r="P58" i="5" s="1"/>
  <c r="L59" i="5"/>
  <c r="L58" i="5" s="1"/>
  <c r="O58" i="5"/>
  <c r="K58" i="5"/>
  <c r="K54" i="5"/>
  <c r="K53" i="5"/>
  <c r="K52" i="5" s="1"/>
  <c r="K51" i="5" s="1"/>
  <c r="K49" i="5"/>
  <c r="Q48" i="5"/>
  <c r="Q47" i="5" s="1"/>
  <c r="P48" i="5"/>
  <c r="O48" i="5"/>
  <c r="O47" i="5" s="1"/>
  <c r="N48" i="5"/>
  <c r="M48" i="5"/>
  <c r="M47" i="5" s="1"/>
  <c r="L48" i="5"/>
  <c r="K48" i="5"/>
  <c r="K47" i="5" s="1"/>
  <c r="P47" i="5"/>
  <c r="N47" i="5"/>
  <c r="L47" i="5"/>
  <c r="Q46" i="5"/>
  <c r="Q45" i="5" s="1"/>
  <c r="P46" i="5"/>
  <c r="O46" i="5"/>
  <c r="O45" i="5" s="1"/>
  <c r="N46" i="5"/>
  <c r="M46" i="5"/>
  <c r="M45" i="5" s="1"/>
  <c r="L46" i="5"/>
  <c r="K46" i="5"/>
  <c r="K45" i="5" s="1"/>
  <c r="P45" i="5"/>
  <c r="N45" i="5"/>
  <c r="L45" i="5"/>
  <c r="Q44" i="5"/>
  <c r="P44" i="5"/>
  <c r="O44" i="5"/>
  <c r="N44" i="5"/>
  <c r="M44" i="5"/>
  <c r="L44" i="5"/>
  <c r="K44" i="5"/>
  <c r="Q40" i="5"/>
  <c r="P40" i="5"/>
  <c r="O40" i="5"/>
  <c r="N40" i="5"/>
  <c r="M40" i="5"/>
  <c r="L40" i="5"/>
  <c r="K40" i="5"/>
  <c r="K36" i="5"/>
  <c r="K35" i="5" s="1"/>
  <c r="K34" i="5"/>
  <c r="Q32" i="5"/>
  <c r="P32" i="5"/>
  <c r="P29" i="5" s="1"/>
  <c r="P28" i="5" s="1"/>
  <c r="P21" i="5" s="1"/>
  <c r="O32" i="5"/>
  <c r="N32" i="5"/>
  <c r="M32" i="5"/>
  <c r="L32" i="5"/>
  <c r="L29" i="5" s="1"/>
  <c r="L28" i="5" s="1"/>
  <c r="L21" i="5" s="1"/>
  <c r="K32" i="5"/>
  <c r="Q30" i="5"/>
  <c r="Q29" i="5" s="1"/>
  <c r="P30" i="5"/>
  <c r="O30" i="5"/>
  <c r="O29" i="5" s="1"/>
  <c r="O28" i="5" s="1"/>
  <c r="N30" i="5"/>
  <c r="M30" i="5"/>
  <c r="M29" i="5" s="1"/>
  <c r="L30" i="5"/>
  <c r="K30" i="5"/>
  <c r="K29" i="5" s="1"/>
  <c r="K28" i="5" s="1"/>
  <c r="N29" i="5"/>
  <c r="N28" i="5" s="1"/>
  <c r="N21" i="5" s="1"/>
  <c r="Q28" i="5"/>
  <c r="M28" i="5"/>
  <c r="Q25" i="5"/>
  <c r="P25" i="5"/>
  <c r="P24" i="5" s="1"/>
  <c r="O25" i="5"/>
  <c r="N25" i="5"/>
  <c r="N24" i="5" s="1"/>
  <c r="M25" i="5"/>
  <c r="L25" i="5"/>
  <c r="L24" i="5" s="1"/>
  <c r="K25" i="5"/>
  <c r="Q24" i="5"/>
  <c r="Q23" i="5" s="1"/>
  <c r="O24" i="5"/>
  <c r="O23" i="5" s="1"/>
  <c r="O22" i="5" s="1"/>
  <c r="M24" i="5"/>
  <c r="M23" i="5" s="1"/>
  <c r="K24" i="5"/>
  <c r="K23" i="5" s="1"/>
  <c r="K22" i="5" s="1"/>
  <c r="P23" i="5"/>
  <c r="P22" i="5" s="1"/>
  <c r="N23" i="5"/>
  <c r="N22" i="5" s="1"/>
  <c r="L23" i="5"/>
  <c r="L22" i="5" s="1"/>
  <c r="Q22" i="5"/>
  <c r="M22" i="5"/>
  <c r="Q19" i="5"/>
  <c r="Q18" i="5" s="1"/>
  <c r="P19" i="5"/>
  <c r="O19" i="5"/>
  <c r="O18" i="5" s="1"/>
  <c r="N19" i="5"/>
  <c r="M19" i="5"/>
  <c r="M18" i="5" s="1"/>
  <c r="L19" i="5"/>
  <c r="K19" i="5"/>
  <c r="K18" i="5" s="1"/>
  <c r="P18" i="5"/>
  <c r="P17" i="5" s="1"/>
  <c r="P16" i="5" s="1"/>
  <c r="P15" i="5" s="1"/>
  <c r="P14" i="5" s="1"/>
  <c r="N18" i="5"/>
  <c r="N17" i="5" s="1"/>
  <c r="L18" i="5"/>
  <c r="L17" i="5" s="1"/>
  <c r="L16" i="5" s="1"/>
  <c r="L15" i="5" s="1"/>
  <c r="L14" i="5" s="1"/>
  <c r="Q17" i="5"/>
  <c r="Q16" i="5" s="1"/>
  <c r="O17" i="5"/>
  <c r="O16" i="5" s="1"/>
  <c r="O15" i="5" s="1"/>
  <c r="M17" i="5"/>
  <c r="M16" i="5" s="1"/>
  <c r="K17" i="5"/>
  <c r="K16" i="5" s="1"/>
  <c r="K15" i="5" s="1"/>
  <c r="N16" i="5"/>
  <c r="N15" i="5" s="1"/>
  <c r="Q15" i="5"/>
  <c r="M15" i="5"/>
  <c r="J36" i="4"/>
  <c r="I36" i="4"/>
  <c r="H36" i="4"/>
  <c r="G36" i="4"/>
  <c r="F36" i="4"/>
  <c r="E36" i="4"/>
  <c r="D36" i="4"/>
  <c r="J34" i="4"/>
  <c r="I34" i="4"/>
  <c r="H34" i="4"/>
  <c r="G34" i="4"/>
  <c r="F32" i="4"/>
  <c r="J29" i="4"/>
  <c r="I29" i="4"/>
  <c r="H29" i="4"/>
  <c r="G29" i="4"/>
  <c r="F29" i="4"/>
  <c r="E29" i="4"/>
  <c r="D29" i="4"/>
  <c r="J26" i="4"/>
  <c r="I26" i="4"/>
  <c r="H26" i="4"/>
  <c r="G26" i="4"/>
  <c r="F26" i="4"/>
  <c r="E26" i="4"/>
  <c r="D26" i="4"/>
  <c r="J23" i="4"/>
  <c r="I23" i="4"/>
  <c r="H23" i="4"/>
  <c r="G23" i="4"/>
  <c r="F23" i="4"/>
  <c r="E23" i="4"/>
  <c r="D23" i="4"/>
  <c r="J21" i="4"/>
  <c r="I21" i="4"/>
  <c r="I38" i="4" s="1"/>
  <c r="H21" i="4"/>
  <c r="G21" i="4"/>
  <c r="G38" i="4" s="1"/>
  <c r="F21" i="4"/>
  <c r="E21" i="4"/>
  <c r="E38" i="4" s="1"/>
  <c r="D21" i="4"/>
  <c r="J14" i="4"/>
  <c r="J38" i="4" s="1"/>
  <c r="I14" i="4"/>
  <c r="H14" i="4"/>
  <c r="H38" i="4" s="1"/>
  <c r="G14" i="4"/>
  <c r="F14" i="4"/>
  <c r="F38" i="4" s="1"/>
  <c r="E14" i="4"/>
  <c r="D14" i="4"/>
  <c r="D38" i="4" s="1"/>
  <c r="Q149" i="6"/>
  <c r="Q148" i="6" s="1"/>
  <c r="P149" i="6"/>
  <c r="O149" i="6"/>
  <c r="O148" i="6" s="1"/>
  <c r="N149" i="6"/>
  <c r="M149" i="6"/>
  <c r="M148" i="6" s="1"/>
  <c r="L149" i="6"/>
  <c r="K149" i="6"/>
  <c r="K148" i="6" s="1"/>
  <c r="P148" i="6"/>
  <c r="N148" i="6"/>
  <c r="L148" i="6"/>
  <c r="Q146" i="6"/>
  <c r="Q145" i="6" s="1"/>
  <c r="Q144" i="6" s="1"/>
  <c r="Q142" i="6"/>
  <c r="P142" i="6"/>
  <c r="P141" i="6" s="1"/>
  <c r="O142" i="6"/>
  <c r="N142" i="6"/>
  <c r="N141" i="6" s="1"/>
  <c r="M142" i="6"/>
  <c r="L142" i="6"/>
  <c r="L141" i="6" s="1"/>
  <c r="K142" i="6"/>
  <c r="Q141" i="6"/>
  <c r="Q140" i="6" s="1"/>
  <c r="O141" i="6"/>
  <c r="O140" i="6" s="1"/>
  <c r="O139" i="6" s="1"/>
  <c r="M141" i="6"/>
  <c r="M140" i="6" s="1"/>
  <c r="K141" i="6"/>
  <c r="K140" i="6" s="1"/>
  <c r="K139" i="6" s="1"/>
  <c r="P140" i="6"/>
  <c r="P139" i="6" s="1"/>
  <c r="N140" i="6"/>
  <c r="N139" i="6" s="1"/>
  <c r="L140" i="6"/>
  <c r="L139" i="6" s="1"/>
  <c r="Q139" i="6"/>
  <c r="M139" i="6"/>
  <c r="Q136" i="6"/>
  <c r="P136" i="6"/>
  <c r="O136" i="6"/>
  <c r="N136" i="6"/>
  <c r="Q135" i="6"/>
  <c r="P135" i="6"/>
  <c r="O135" i="6"/>
  <c r="N135" i="6"/>
  <c r="Q134" i="6"/>
  <c r="P134" i="6"/>
  <c r="O134" i="6"/>
  <c r="N134" i="6"/>
  <c r="Q131" i="6"/>
  <c r="P131" i="6"/>
  <c r="O131" i="6"/>
  <c r="N131" i="6"/>
  <c r="M131" i="6"/>
  <c r="L131" i="6"/>
  <c r="K131" i="6"/>
  <c r="Q129" i="6"/>
  <c r="Q128" i="6" s="1"/>
  <c r="P129" i="6"/>
  <c r="O129" i="6"/>
  <c r="O128" i="6" s="1"/>
  <c r="N129" i="6"/>
  <c r="M129" i="6"/>
  <c r="M128" i="6" s="1"/>
  <c r="L129" i="6"/>
  <c r="K129" i="6"/>
  <c r="K128" i="6" s="1"/>
  <c r="P128" i="6"/>
  <c r="P127" i="6" s="1"/>
  <c r="N128" i="6"/>
  <c r="N127" i="6" s="1"/>
  <c r="L128" i="6"/>
  <c r="L127" i="6" s="1"/>
  <c r="Q127" i="6"/>
  <c r="O127" i="6"/>
  <c r="M127" i="6"/>
  <c r="K127" i="6"/>
  <c r="L124" i="6"/>
  <c r="L123" i="6"/>
  <c r="N120" i="6"/>
  <c r="M120" i="6"/>
  <c r="M119" i="6" s="1"/>
  <c r="L120" i="6"/>
  <c r="N119" i="6"/>
  <c r="N118" i="6" s="1"/>
  <c r="L119" i="6"/>
  <c r="L118" i="6" s="1"/>
  <c r="M118" i="6"/>
  <c r="Q115" i="6"/>
  <c r="Q114" i="6" s="1"/>
  <c r="P115" i="6"/>
  <c r="O115" i="6"/>
  <c r="O114" i="6" s="1"/>
  <c r="N115" i="6"/>
  <c r="M115" i="6"/>
  <c r="M114" i="6" s="1"/>
  <c r="L115" i="6"/>
  <c r="K115" i="6"/>
  <c r="K114" i="6" s="1"/>
  <c r="P114" i="6"/>
  <c r="P113" i="6" s="1"/>
  <c r="N114" i="6"/>
  <c r="N113" i="6" s="1"/>
  <c r="L114" i="6"/>
  <c r="L113" i="6" s="1"/>
  <c r="Q113" i="6"/>
  <c r="O113" i="6"/>
  <c r="M113" i="6"/>
  <c r="K113" i="6"/>
  <c r="Q109" i="6"/>
  <c r="P109" i="6"/>
  <c r="O109" i="6"/>
  <c r="N109" i="6"/>
  <c r="M109" i="6"/>
  <c r="L109" i="6"/>
  <c r="K109" i="6"/>
  <c r="Q106" i="6"/>
  <c r="Q105" i="6" s="1"/>
  <c r="P106" i="6"/>
  <c r="O106" i="6"/>
  <c r="O105" i="6" s="1"/>
  <c r="O104" i="6" s="1"/>
  <c r="O103" i="6" s="1"/>
  <c r="N106" i="6"/>
  <c r="M106" i="6"/>
  <c r="M105" i="6" s="1"/>
  <c r="L106" i="6"/>
  <c r="K106" i="6"/>
  <c r="K105" i="6" s="1"/>
  <c r="K104" i="6" s="1"/>
  <c r="K103" i="6" s="1"/>
  <c r="P105" i="6"/>
  <c r="P104" i="6" s="1"/>
  <c r="N105" i="6"/>
  <c r="N104" i="6" s="1"/>
  <c r="N103" i="6" s="1"/>
  <c r="L105" i="6"/>
  <c r="L104" i="6" s="1"/>
  <c r="Q104" i="6"/>
  <c r="Q103" i="6" s="1"/>
  <c r="M104" i="6"/>
  <c r="M103" i="6" s="1"/>
  <c r="P103" i="6"/>
  <c r="L103" i="6"/>
  <c r="Q100" i="6"/>
  <c r="P100" i="6"/>
  <c r="O100" i="6"/>
  <c r="N100" i="6"/>
  <c r="M100" i="6"/>
  <c r="L100" i="6"/>
  <c r="K100" i="6"/>
  <c r="Q98" i="6"/>
  <c r="P98" i="6"/>
  <c r="O98" i="6"/>
  <c r="N98" i="6"/>
  <c r="M98" i="6"/>
  <c r="L98" i="6"/>
  <c r="K98" i="6"/>
  <c r="Q96" i="6"/>
  <c r="Q95" i="6" s="1"/>
  <c r="P96" i="6"/>
  <c r="O96" i="6"/>
  <c r="O95" i="6" s="1"/>
  <c r="N96" i="6"/>
  <c r="M96" i="6"/>
  <c r="M95" i="6" s="1"/>
  <c r="L96" i="6"/>
  <c r="K96" i="6"/>
  <c r="K95" i="6" s="1"/>
  <c r="P95" i="6"/>
  <c r="P94" i="6" s="1"/>
  <c r="N95" i="6"/>
  <c r="N94" i="6" s="1"/>
  <c r="L95" i="6"/>
  <c r="L94" i="6" s="1"/>
  <c r="Q94" i="6"/>
  <c r="O94" i="6"/>
  <c r="M94" i="6"/>
  <c r="K94" i="6"/>
  <c r="Q91" i="6"/>
  <c r="P91" i="6"/>
  <c r="P90" i="6" s="1"/>
  <c r="P83" i="6" s="1"/>
  <c r="O91" i="6"/>
  <c r="N91" i="6"/>
  <c r="N90" i="6" s="1"/>
  <c r="N83" i="6" s="1"/>
  <c r="M91" i="6"/>
  <c r="L91" i="6"/>
  <c r="L90" i="6" s="1"/>
  <c r="L83" i="6" s="1"/>
  <c r="K91" i="6"/>
  <c r="Q90" i="6"/>
  <c r="Q84" i="6" s="1"/>
  <c r="O90" i="6"/>
  <c r="O84" i="6" s="1"/>
  <c r="M90" i="6"/>
  <c r="M84" i="6" s="1"/>
  <c r="K90" i="6"/>
  <c r="K84" i="6" s="1"/>
  <c r="K88" i="6"/>
  <c r="K87" i="6"/>
  <c r="K86" i="6" s="1"/>
  <c r="K85" i="6"/>
  <c r="N84" i="6"/>
  <c r="Q83" i="6"/>
  <c r="O83" i="6"/>
  <c r="M83" i="6"/>
  <c r="M82" i="6" s="1"/>
  <c r="K83" i="6"/>
  <c r="P82" i="6"/>
  <c r="L82" i="6"/>
  <c r="M79" i="6"/>
  <c r="M78" i="6" s="1"/>
  <c r="M77" i="6"/>
  <c r="M74" i="6"/>
  <c r="L74" i="6"/>
  <c r="L73" i="6" s="1"/>
  <c r="L72" i="6" s="1"/>
  <c r="L66" i="6" s="1"/>
  <c r="K74" i="6"/>
  <c r="M73" i="6"/>
  <c r="M72" i="6" s="1"/>
  <c r="K73" i="6"/>
  <c r="K72" i="6" s="1"/>
  <c r="M69" i="6"/>
  <c r="M68" i="6" s="1"/>
  <c r="L69" i="6"/>
  <c r="K69" i="6"/>
  <c r="K68" i="6" s="1"/>
  <c r="K67" i="6" s="1"/>
  <c r="K66" i="6" s="1"/>
  <c r="K45" i="6" s="1"/>
  <c r="L68" i="6"/>
  <c r="L67" i="6" s="1"/>
  <c r="Q62" i="6"/>
  <c r="P62" i="6"/>
  <c r="O62" i="6"/>
  <c r="N62" i="6"/>
  <c r="M62" i="6"/>
  <c r="L62" i="6"/>
  <c r="Q61" i="6"/>
  <c r="P61" i="6"/>
  <c r="O61" i="6"/>
  <c r="N61" i="6"/>
  <c r="M61" i="6"/>
  <c r="L61" i="6"/>
  <c r="Q60" i="6"/>
  <c r="P60" i="6"/>
  <c r="O60" i="6"/>
  <c r="N60" i="6"/>
  <c r="M60" i="6"/>
  <c r="L60" i="6"/>
  <c r="Q57" i="6"/>
  <c r="P57" i="6"/>
  <c r="O57" i="6"/>
  <c r="N57" i="6"/>
  <c r="M57" i="6"/>
  <c r="L57" i="6"/>
  <c r="Q56" i="6"/>
  <c r="P56" i="6"/>
  <c r="O56" i="6"/>
  <c r="N56" i="6"/>
  <c r="M56" i="6"/>
  <c r="L56" i="6"/>
  <c r="Q53" i="6"/>
  <c r="P53" i="6"/>
  <c r="O53" i="6"/>
  <c r="N53" i="6"/>
  <c r="M53" i="6"/>
  <c r="L53" i="6"/>
  <c r="Q52" i="6"/>
  <c r="P52" i="6"/>
  <c r="O52" i="6"/>
  <c r="N52" i="6"/>
  <c r="M52" i="6"/>
  <c r="L52" i="6"/>
  <c r="Q51" i="6"/>
  <c r="P51" i="6"/>
  <c r="O51" i="6"/>
  <c r="N51" i="6"/>
  <c r="M51" i="6"/>
  <c r="L51" i="6"/>
  <c r="L49" i="6"/>
  <c r="K49" i="6"/>
  <c r="Q48" i="6"/>
  <c r="P48" i="6"/>
  <c r="O48" i="6"/>
  <c r="N48" i="6"/>
  <c r="L48" i="6"/>
  <c r="K48" i="6"/>
  <c r="Q47" i="6"/>
  <c r="P47" i="6"/>
  <c r="O47" i="6"/>
  <c r="N47" i="6"/>
  <c r="L47" i="6"/>
  <c r="K47" i="6"/>
  <c r="Q46" i="6"/>
  <c r="P46" i="6"/>
  <c r="O46" i="6"/>
  <c r="N46" i="6"/>
  <c r="L46" i="6"/>
  <c r="K46" i="6"/>
  <c r="Q45" i="6"/>
  <c r="P45" i="6"/>
  <c r="O45" i="6"/>
  <c r="N45" i="6"/>
  <c r="M45" i="6"/>
  <c r="L45" i="6"/>
  <c r="M42" i="6"/>
  <c r="L42" i="6"/>
  <c r="K42" i="6"/>
  <c r="M40" i="6"/>
  <c r="M39" i="6" s="1"/>
  <c r="M35" i="6" s="1"/>
  <c r="M34" i="6" s="1"/>
  <c r="L40" i="6"/>
  <c r="K40" i="6"/>
  <c r="K39" i="6" s="1"/>
  <c r="L39" i="6"/>
  <c r="L34" i="6"/>
  <c r="K34" i="6"/>
  <c r="Q31" i="6"/>
  <c r="Q30" i="6" s="1"/>
  <c r="Q29" i="6" s="1"/>
  <c r="P31" i="6"/>
  <c r="O31" i="6"/>
  <c r="O30" i="6" s="1"/>
  <c r="O29" i="6" s="1"/>
  <c r="N31" i="6"/>
  <c r="M31" i="6"/>
  <c r="M30" i="6" s="1"/>
  <c r="M29" i="6" s="1"/>
  <c r="L31" i="6"/>
  <c r="K31" i="6"/>
  <c r="K30" i="6" s="1"/>
  <c r="K29" i="6" s="1"/>
  <c r="P30" i="6"/>
  <c r="P29" i="6" s="1"/>
  <c r="N30" i="6"/>
  <c r="N29" i="6" s="1"/>
  <c r="L30" i="6"/>
  <c r="L29" i="6" s="1"/>
  <c r="Q26" i="6"/>
  <c r="P26" i="6"/>
  <c r="P24" i="6" s="1"/>
  <c r="O26" i="6"/>
  <c r="N26" i="6"/>
  <c r="N24" i="6" s="1"/>
  <c r="M26" i="6"/>
  <c r="L26" i="6"/>
  <c r="L24" i="6" s="1"/>
  <c r="K26" i="6"/>
  <c r="Q24" i="6"/>
  <c r="O24" i="6"/>
  <c r="M24" i="6"/>
  <c r="K24" i="6"/>
  <c r="Q21" i="6"/>
  <c r="P21" i="6"/>
  <c r="P20" i="6" s="1"/>
  <c r="P19" i="6" s="1"/>
  <c r="O21" i="6"/>
  <c r="N21" i="6"/>
  <c r="N20" i="6" s="1"/>
  <c r="N19" i="6" s="1"/>
  <c r="M21" i="6"/>
  <c r="L21" i="6"/>
  <c r="L20" i="6" s="1"/>
  <c r="L19" i="6" s="1"/>
  <c r="K21" i="6"/>
  <c r="Q20" i="6"/>
  <c r="Q19" i="6" s="1"/>
  <c r="O20" i="6"/>
  <c r="O19" i="6" s="1"/>
  <c r="M20" i="6"/>
  <c r="M19" i="6" s="1"/>
  <c r="K20" i="6"/>
  <c r="K19" i="6" s="1"/>
  <c r="Q16" i="6"/>
  <c r="Q15" i="6" s="1"/>
  <c r="Q14" i="6" s="1"/>
  <c r="Q13" i="6" s="1"/>
  <c r="P16" i="6"/>
  <c r="O16" i="6"/>
  <c r="O15" i="6" s="1"/>
  <c r="O14" i="6" s="1"/>
  <c r="N16" i="6"/>
  <c r="M16" i="6"/>
  <c r="M15" i="6" s="1"/>
  <c r="M14" i="6" s="1"/>
  <c r="M13" i="6" s="1"/>
  <c r="L16" i="6"/>
  <c r="K16" i="6"/>
  <c r="K15" i="6" s="1"/>
  <c r="K14" i="6" s="1"/>
  <c r="P15" i="6"/>
  <c r="P14" i="6" s="1"/>
  <c r="P13" i="6" s="1"/>
  <c r="N15" i="6"/>
  <c r="N14" i="6" s="1"/>
  <c r="L15" i="6"/>
  <c r="L14" i="6" s="1"/>
  <c r="L13" i="6" s="1"/>
  <c r="G48" i="9"/>
  <c r="F48" i="9"/>
  <c r="E48" i="9"/>
  <c r="E46" i="9"/>
  <c r="E44" i="9"/>
  <c r="E43" i="9" s="1"/>
  <c r="E41" i="9"/>
  <c r="E40" i="9" s="1"/>
  <c r="E38" i="9"/>
  <c r="E37" i="9" s="1"/>
  <c r="G34" i="9"/>
  <c r="F34" i="9"/>
  <c r="F33" i="9" s="1"/>
  <c r="F32" i="9" s="1"/>
  <c r="E34" i="9"/>
  <c r="G33" i="9"/>
  <c r="G32" i="9" s="1"/>
  <c r="E33" i="9"/>
  <c r="E32" i="9" s="1"/>
  <c r="E27" i="9" s="1"/>
  <c r="G30" i="9"/>
  <c r="G29" i="9" s="1"/>
  <c r="G28" i="9" s="1"/>
  <c r="F30" i="9"/>
  <c r="E30" i="9"/>
  <c r="E29" i="9" s="1"/>
  <c r="E28" i="9" s="1"/>
  <c r="F29" i="9"/>
  <c r="F28" i="9" s="1"/>
  <c r="E25" i="9"/>
  <c r="E23" i="9"/>
  <c r="E22" i="9"/>
  <c r="E19" i="9"/>
  <c r="E17" i="9"/>
  <c r="E16" i="9" s="1"/>
  <c r="E14" i="9"/>
  <c r="E12" i="9"/>
  <c r="E11" i="9"/>
  <c r="L97" i="26"/>
  <c r="K97" i="26"/>
  <c r="J97" i="26"/>
  <c r="I97" i="26"/>
  <c r="H97" i="26"/>
  <c r="G97" i="26"/>
  <c r="L63" i="26"/>
  <c r="K63" i="26"/>
  <c r="K62" i="26" s="1"/>
  <c r="K61" i="26" s="1"/>
  <c r="J63" i="26"/>
  <c r="I63" i="26"/>
  <c r="I62" i="26" s="1"/>
  <c r="I61" i="26" s="1"/>
  <c r="H63" i="26"/>
  <c r="G63" i="26"/>
  <c r="G62" i="26" s="1"/>
  <c r="G61" i="26" s="1"/>
  <c r="F63" i="26"/>
  <c r="L62" i="26"/>
  <c r="L61" i="26" s="1"/>
  <c r="J62" i="26"/>
  <c r="J61" i="26" s="1"/>
  <c r="H62" i="26"/>
  <c r="H61" i="26" s="1"/>
  <c r="F62" i="26"/>
  <c r="F61" i="26" s="1"/>
  <c r="L60" i="26"/>
  <c r="J60" i="26"/>
  <c r="J100" i="26" s="1"/>
  <c r="L25" i="26"/>
  <c r="L59" i="26" s="1"/>
  <c r="K25" i="26"/>
  <c r="K60" i="26" s="1"/>
  <c r="H24" i="26"/>
  <c r="H60" i="26" s="1"/>
  <c r="H100" i="26" s="1"/>
  <c r="F24" i="26"/>
  <c r="F60" i="26" s="1"/>
  <c r="F100" i="26" s="1"/>
  <c r="L15" i="26"/>
  <c r="K15" i="26"/>
  <c r="J15" i="26"/>
  <c r="I15" i="26"/>
  <c r="I24" i="26" s="1"/>
  <c r="I60" i="26" s="1"/>
  <c r="H15" i="26"/>
  <c r="G15" i="26"/>
  <c r="G24" i="26" s="1"/>
  <c r="G60" i="26" s="1"/>
  <c r="F15" i="26"/>
  <c r="M66" i="6" l="1"/>
  <c r="M67" i="6"/>
  <c r="L162" i="6"/>
  <c r="L13" i="5"/>
  <c r="L185" i="5"/>
  <c r="P13" i="5"/>
  <c r="P185" i="5"/>
  <c r="G100" i="26"/>
  <c r="I100" i="26"/>
  <c r="K100" i="26"/>
  <c r="G27" i="9"/>
  <c r="F27" i="9"/>
  <c r="E36" i="9"/>
  <c r="N13" i="6"/>
  <c r="K13" i="6"/>
  <c r="O13" i="6"/>
  <c r="P162" i="6"/>
  <c r="N82" i="6"/>
  <c r="N162" i="6" s="1"/>
  <c r="N14" i="5"/>
  <c r="K21" i="5"/>
  <c r="K14" i="5" s="1"/>
  <c r="O21" i="5"/>
  <c r="O14" i="5" s="1"/>
  <c r="K59" i="26"/>
  <c r="L100" i="26"/>
  <c r="M162" i="6"/>
  <c r="Q82" i="6"/>
  <c r="Q162" i="6" s="1"/>
  <c r="M21" i="5"/>
  <c r="M14" i="5" s="1"/>
  <c r="Q21" i="5"/>
  <c r="Q14" i="5" s="1"/>
  <c r="N155" i="5"/>
  <c r="N121" i="5"/>
  <c r="N115" i="5" s="1"/>
  <c r="K121" i="5"/>
  <c r="K115" i="5" s="1"/>
  <c r="K155" i="5"/>
  <c r="M121" i="5"/>
  <c r="M115" i="5" s="1"/>
  <c r="O121" i="5"/>
  <c r="O115" i="5" s="1"/>
  <c r="O155" i="5"/>
  <c r="Q121" i="5"/>
  <c r="Q115" i="5" s="1"/>
  <c r="K82" i="6"/>
  <c r="K162" i="6" s="1"/>
  <c r="O82" i="6"/>
  <c r="O162" i="6" s="1"/>
  <c r="L84" i="6"/>
  <c r="P84" i="6"/>
  <c r="M155" i="5"/>
  <c r="K171" i="5"/>
  <c r="K169" i="5"/>
  <c r="E27" i="27"/>
  <c r="I27" i="27"/>
  <c r="M185" i="5" l="1"/>
  <c r="M13" i="5"/>
  <c r="K185" i="5"/>
  <c r="K13" i="5"/>
  <c r="Q185" i="5"/>
  <c r="Q13" i="5"/>
  <c r="O185" i="5"/>
  <c r="O13" i="5"/>
  <c r="N185" i="5"/>
  <c r="N13" i="5"/>
</calcChain>
</file>

<file path=xl/sharedStrings.xml><?xml version="1.0" encoding="utf-8"?>
<sst xmlns="http://schemas.openxmlformats.org/spreadsheetml/2006/main" count="2739" uniqueCount="460">
  <si>
    <t>глава</t>
  </si>
  <si>
    <t>753</t>
  </si>
  <si>
    <t>классификация расходов бюджетов РФ</t>
  </si>
  <si>
    <t>государства бюджетов поселений</t>
  </si>
  <si>
    <t>средств бюджетов поселений и компенсации затрат</t>
  </si>
  <si>
    <t xml:space="preserve">Прочие доходы от оказания платных услуг получателями  </t>
  </si>
  <si>
    <t>Доходы от продажи услуг, оказываемых учреждениями</t>
  </si>
  <si>
    <t>Благоустройство</t>
  </si>
  <si>
    <t>самоуправления поселений</t>
  </si>
  <si>
    <t xml:space="preserve">находящимися в ведении органов местного  </t>
  </si>
  <si>
    <t>Налог на имущество физических лиц,взимаемый по ставкам,</t>
  </si>
  <si>
    <t>применяемым к объектам налогообложения,расположенным</t>
  </si>
  <si>
    <t>000</t>
  </si>
  <si>
    <t>Государственная пошлина за совершение нотариальных</t>
  </si>
  <si>
    <t>действий должностными лицами органов местного самоупра</t>
  </si>
  <si>
    <t>вления,уполномоченными в соответствии с законодательны</t>
  </si>
  <si>
    <t>ми актами РФ на совершение нотариальных действий</t>
  </si>
  <si>
    <t>1 01 02000 01 0000 110</t>
  </si>
  <si>
    <t>1 06 00000 00 0000 000</t>
  </si>
  <si>
    <t>Код бюджетной</t>
  </si>
  <si>
    <t>1 06 06000 10 0000 110</t>
  </si>
  <si>
    <t>Доходы от сдачи  в аренду имущества, находящегося в</t>
  </si>
  <si>
    <t>оперативном управлении органов управления поселений и</t>
  </si>
  <si>
    <t>созданных ими учреждений (за исключением имущества</t>
  </si>
  <si>
    <t>муниципальных автономных учреждений)</t>
  </si>
  <si>
    <t>1 11 05035 10 0000 120</t>
  </si>
  <si>
    <t>1 13 03050 10 0000 130</t>
  </si>
  <si>
    <t>Доходы от реализации имущества, находящегося в собствен</t>
  </si>
  <si>
    <t>ности поселений (за исключением имущества муниципальных</t>
  </si>
  <si>
    <t xml:space="preserve">атономных учреждений, а также имущества муниципальных </t>
  </si>
  <si>
    <t>унитарных предприятий, в том числе казенных) в части</t>
  </si>
  <si>
    <t>реализации основных средств по указанному имуществу</t>
  </si>
  <si>
    <t>реализации материальных запасов по указанному имуществу</t>
  </si>
  <si>
    <t>Доходы от продажи земельных участков, находящихся</t>
  </si>
  <si>
    <t xml:space="preserve">в собственности поселений (за исключением земельных </t>
  </si>
  <si>
    <t xml:space="preserve">земельных участков </t>
  </si>
  <si>
    <t xml:space="preserve">Доходы от реализации имущества, от продажи </t>
  </si>
  <si>
    <t>поселений</t>
  </si>
  <si>
    <t>Прочие неналоговые доходы бюджетов поселений</t>
  </si>
  <si>
    <t xml:space="preserve">Невыясненные поступления, зачисляемые в бюджеты </t>
  </si>
  <si>
    <t>1 17 01050 10 0000 180</t>
  </si>
  <si>
    <t>1 17 05050 10 0000 180</t>
  </si>
  <si>
    <t>2 02 01001 10 0000 151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</si>
  <si>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</si>
  <si>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</si>
  <si>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</si>
  <si>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</si>
  <si>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</si>
  <si>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бюджетом поселения в валюте Российской Федерации</t>
  </si>
  <si>
    <t>000 01 02 00 00 10 0000 710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</si>
  <si>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</si>
  <si>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</si>
  <si>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бюджетом поселения кредитов от кредитных организаций в валюте Российской Федерации</t>
  </si>
  <si>
    <t>000 01 02 00 00 10 0000 810</t>
  </si>
  <si>
    <t>Бюджетные кредиты от других бюджетов бюджетной системы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</si>
  <si>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</si>
  <si>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</si>
  <si>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</si>
  <si>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Получение кредитов от других бюджетов бюджетной системы Российской Федерации бюджетом поселения в валюте Российской Федерации</t>
  </si>
  <si>
    <t>000 01 03 00 00 10 0000 710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</si>
  <si>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</si>
  <si>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</si>
  <si>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Погашение бюджетом поселения кредитов от других бюджетов бюджетной системы Российской Федерации в валюте Российской Федерации</t>
  </si>
  <si>
    <t>000 01 03 00 00 10 0000 810</t>
  </si>
  <si>
    <t>Кредиты международных финансовых организаций в валюте Российской Федерации</t>
  </si>
  <si>
    <t>000 01 04 00 00 00 0000 000</t>
  </si>
  <si>
    <t>Получение кредитов международных финансовых организаций в валюте Российской Федерации</t>
  </si>
  <si>
    <t>000 01 04 00 00 00 0000 700</t>
  </si>
  <si>
    <t>Получение бюджетом поселения кредитов международных финансовых организаций в валюте Российской Федерации</t>
  </si>
  <si>
    <t>000 01 04 00 00 10 0000 710</t>
  </si>
  <si>
    <t>Погашение кредитов международных финансовых организаций в валюте Российской Федерации</t>
  </si>
  <si>
    <t>000 01 04 00 00 00 0000 800</t>
  </si>
  <si>
    <t>Погашение бюджетом поселения кредитов международных финансовых организаций в валюте Российской Федерации</t>
  </si>
  <si>
    <t>000 01 04 00 00 10 0000 810</t>
  </si>
  <si>
    <t>Изменение остатков средств на счетах по учёту средств бюджета</t>
  </si>
  <si>
    <t>000 01 05 00 00 00 0000 000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</si>
  <si>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</si>
  <si>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</si>
  <si>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</si>
  <si>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</si>
  <si>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</si>
  <si>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000 01 05 02 01 10 0000 510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</si>
  <si>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</si>
  <si>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</si>
  <si>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</si>
  <si>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</si>
  <si>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</si>
  <si>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 xml:space="preserve">000 </t>
  </si>
  <si>
    <t>000 01 05 02 01 10 0000 610</t>
  </si>
  <si>
    <t>Иные источники внутреннего финансирования дефицитов бюджетов</t>
  </si>
  <si>
    <t>000 01 06 00 00 00 0000 000</t>
  </si>
  <si>
    <t>Акции и иные формы участия в капитале, находящиеся в государственной и муниципальной собственности</t>
  </si>
  <si>
    <t>000 01 06 01 00 00 0000 000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</si>
  <si>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</si>
  <si>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</si>
  <si>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собственности поселения</t>
  </si>
  <si>
    <t>000 01 06 01 00 10 0000 630</t>
  </si>
  <si>
    <t>Исполнение государственных и муниципальных гарантий в валюте Российской Федерации</t>
  </si>
  <si>
    <t>000 01 06 04 00 00 0000 000</t>
  </si>
  <si>
    <t>07</t>
  </si>
  <si>
    <t>020 00 07</t>
  </si>
  <si>
    <t>701</t>
  </si>
  <si>
    <t>666,6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</si>
  <si>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ведёт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</si>
  <si>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000 01 06 04 00 00 0000 800</t>
  </si>
  <si>
    <t>Исполнение муниципальных гарантий поселения в валюте Российской Федерации в случае, если исполнение гарантом государственных и муниципальных гарантий ведёт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</si>
  <si>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000 01 06 04 00 10 0000 810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</si>
  <si>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</si>
  <si>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</si>
  <si>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ы валюте Российской Федерации</t>
  </si>
  <si>
    <t>000 01 06 05 00 00 0000 600</t>
  </si>
  <si>
    <t>Возврат бюджетных кредитов, предоставленных юридическим лицам из бюджета поселения в валюте Российской Федерации</t>
  </si>
  <si>
    <t>000 01 06 05 01 10 0000 640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</si>
  <si>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</si>
  <si>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</si>
  <si>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из бюджета поселения в валюте Российской Федерации</t>
  </si>
  <si>
    <t>000 01 06 05 01 10 0000 540</t>
  </si>
  <si>
    <t>Наименование показателя</t>
  </si>
  <si>
    <t>функциональная классификация расходов бюджетов РФ</t>
  </si>
  <si>
    <t>подраз-дел</t>
  </si>
  <si>
    <t>вид расхода</t>
  </si>
  <si>
    <t>00</t>
  </si>
  <si>
    <t>000 00 00</t>
  </si>
  <si>
    <t>Функционирование высшего должностного лица субъекта Российской Федерации и муниципального образования</t>
  </si>
  <si>
    <t>500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</si>
  <si>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</si>
  <si>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Прочие расходы</t>
  </si>
  <si>
    <t>013</t>
  </si>
  <si>
    <t>Резервные фонды</t>
  </si>
  <si>
    <t>070 00 00</t>
  </si>
  <si>
    <t>Резервные фонды местных администраций</t>
  </si>
  <si>
    <t>070 05 00</t>
  </si>
  <si>
    <t>070 05 01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</si>
  <si>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</si>
  <si>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</si>
  <si>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</si>
  <si>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1 08 04020 01 1000 110</t>
  </si>
  <si>
    <t>Перечисления из бюджетов поселений (в бюджеты поселений)</t>
  </si>
  <si>
    <t>для осуществления возврата (зачета) излишне уплаченных</t>
  </si>
  <si>
    <t>или излишне взысканных сумм налогов,сборов и иных</t>
  </si>
  <si>
    <t>платежей, а также сумм возврата и процентов за</t>
  </si>
  <si>
    <t>несвоевременное осуществление такого возврата и процентов</t>
  </si>
  <si>
    <t>начисленных на излишне взысканные суммы</t>
  </si>
  <si>
    <t>2 08 05000 10 0000 180</t>
  </si>
  <si>
    <t>3 02 01050 10 0000 130</t>
  </si>
  <si>
    <t>1 00 00000 00 0000 000</t>
  </si>
  <si>
    <t>1 11 00000 00 0000 000</t>
  </si>
  <si>
    <t>1 14 02033 10 0000 410</t>
  </si>
  <si>
    <t>1 14 02033 10 0000 440</t>
  </si>
  <si>
    <t>1 14 06026 10 0000 430</t>
  </si>
  <si>
    <t xml:space="preserve">Дотации бюджетам поселений на выравнивание  </t>
  </si>
  <si>
    <t>бюджетной обеспеченности</t>
  </si>
  <si>
    <t xml:space="preserve">Прочие дотации бюджетам поселений  </t>
  </si>
  <si>
    <t>МУК "Липовская клубная система"</t>
  </si>
  <si>
    <t>подраздел</t>
  </si>
  <si>
    <t>участков муниципальных автономных учреждений)</t>
  </si>
  <si>
    <t xml:space="preserve">Межбюджетные трансферты, передаваемые бюджетам </t>
  </si>
  <si>
    <t xml:space="preserve">поселений из бюджетов муниципальных районов  на  </t>
  </si>
  <si>
    <t>ного значения в соответствии с заключенными соглашениями</t>
  </si>
  <si>
    <t xml:space="preserve">осуществление части полномочий по решению вопросов мест  </t>
  </si>
  <si>
    <t>бюджетам поселений</t>
  </si>
  <si>
    <t xml:space="preserve">Прочие межбюджетные трансферты передаваемые    </t>
  </si>
  <si>
    <t>2 02 04999 10 0000 151</t>
  </si>
  <si>
    <t>Прочие субсидии бюджетам поселений</t>
  </si>
  <si>
    <t xml:space="preserve"> 2 07 05000 10 0000 180</t>
  </si>
  <si>
    <t>2 02 04012 10 0000 151</t>
  </si>
  <si>
    <t>Прочие безвозмездные поступления в бюджеты поселений</t>
  </si>
  <si>
    <t>межбюджетные трансферты,передаваемые бюджетам поселений</t>
  </si>
  <si>
    <t>результате решений,принятых органами власти другого уровня</t>
  </si>
  <si>
    <t xml:space="preserve"> для компенсации дополнительных расходов,возникающих в  </t>
  </si>
  <si>
    <t>600</t>
  </si>
  <si>
    <t>551 02 00</t>
  </si>
  <si>
    <t>Другие общегосударственные вопросы</t>
  </si>
  <si>
    <t>13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</si>
  <si>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</si>
  <si>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</si>
  <si>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 xml:space="preserve">Резервный фонд администрации муниципального образования </t>
  </si>
  <si>
    <t>Культура</t>
  </si>
  <si>
    <t>440 00 00</t>
  </si>
  <si>
    <t>440 99 00</t>
  </si>
  <si>
    <t>всего</t>
  </si>
  <si>
    <t>Наименование дохода</t>
  </si>
  <si>
    <t>Налог на доходы физических лиц</t>
  </si>
  <si>
    <t>Налоги на имущество</t>
  </si>
  <si>
    <t>Земельный налог</t>
  </si>
  <si>
    <t>Налоговые доходы</t>
  </si>
  <si>
    <t xml:space="preserve">Доходы от использования имущества, находящегося </t>
  </si>
  <si>
    <t>в государственной и муниципальной собственности</t>
  </si>
  <si>
    <t>Неналоговые доходы</t>
  </si>
  <si>
    <t>Безвозмездные поступления</t>
  </si>
  <si>
    <t xml:space="preserve">                                                                                            к решению Совета депутатов</t>
  </si>
  <si>
    <t>1 14 06013 10 0000 430</t>
  </si>
  <si>
    <t>ВСЕГО ДОХОДОВ</t>
  </si>
  <si>
    <t>Наименование</t>
  </si>
  <si>
    <t>классификации</t>
  </si>
  <si>
    <t>Увеличение остатков средств бюджетов</t>
  </si>
  <si>
    <t>Уменьшение остатков средств бюджетов</t>
  </si>
  <si>
    <t>Всего</t>
  </si>
  <si>
    <t>раздел</t>
  </si>
  <si>
    <t>Общегосударственные вопросы</t>
  </si>
  <si>
    <t>01</t>
  </si>
  <si>
    <t>02</t>
  </si>
  <si>
    <t>04</t>
  </si>
  <si>
    <t>12</t>
  </si>
  <si>
    <t>03</t>
  </si>
  <si>
    <t>09</t>
  </si>
  <si>
    <t>10</t>
  </si>
  <si>
    <t>Национальная экономика</t>
  </si>
  <si>
    <t>Другие вопросы в области национальной экономики</t>
  </si>
  <si>
    <t>11</t>
  </si>
  <si>
    <t>Жилищно-коммунальное хозяйство</t>
  </si>
  <si>
    <t>Коммунальное хозяйство</t>
  </si>
  <si>
    <t>Социальная политика</t>
  </si>
  <si>
    <t>05</t>
  </si>
  <si>
    <t>08</t>
  </si>
  <si>
    <t>06</t>
  </si>
  <si>
    <t>Глава муниципального образования</t>
  </si>
  <si>
    <t>Обеспечение деятельностифинансовых, налоговых и таможенных органов и органов финансового (финансово-бюджетного контроля)</t>
  </si>
  <si>
    <t>Пенсионное обеспечение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</si>
  <si>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</si>
  <si>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</si>
  <si>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Прочие межбюджетные трансферты передаваемые в бюджеты поселений на осуществление деятельности согласно заключенных соглашений   </t>
  </si>
  <si>
    <t>2 0204999 10 0000 151</t>
  </si>
  <si>
    <t>491 01 00</t>
  </si>
  <si>
    <t>доплаты к пенсиям государственных служащих субъектов РФ и муниципальных служащих</t>
  </si>
  <si>
    <t>1 03 02000 01 0000 110</t>
  </si>
  <si>
    <t>Акцизы по подакцизным товарам(продукции), производимым на территории РФ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</si>
  <si>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</si>
  <si>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Обеспечение функционирования главы муниципального образования и его заместителей</t>
  </si>
  <si>
    <t>Расходы на содержание органов местного самоуправления и обеспечение их функций</t>
  </si>
  <si>
    <t>100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</si>
  <si>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</si>
  <si>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органов местного самоуправления</t>
  </si>
  <si>
    <t>Закупка товаров, работ и услуг для государственных (муниципальных) нужд</t>
  </si>
  <si>
    <t>200</t>
  </si>
  <si>
    <t>межбюджетные трансферты</t>
  </si>
  <si>
    <t>Осуществление  полномочий  по внешнему финансовому контролю</t>
  </si>
  <si>
    <t>обеспечение деятельности контрольно-счетной палаты</t>
  </si>
  <si>
    <t>Осуществление первичного воинского учета на территориях, где отсутствуют военные комиссариаты</t>
  </si>
  <si>
    <t>Мероприятия в сфере общегосударственных вопросов, осуществляемые органами местного самоуправления</t>
  </si>
  <si>
    <t>Дорожное хозяйство (дорожные фонды)</t>
  </si>
  <si>
    <t>Капитальный ремонт, ремонт и содержание муниципальных  автомобильных дорог</t>
  </si>
  <si>
    <t>доплаты к пенсиям муниципальных служащих</t>
  </si>
  <si>
    <t>75 0 9701</t>
  </si>
  <si>
    <t>Социальное обеспечение и иные выплыты населению</t>
  </si>
  <si>
    <t>300</t>
  </si>
  <si>
    <t xml:space="preserve">Культура, кинематография </t>
  </si>
  <si>
    <t>01 0 0000</t>
  </si>
  <si>
    <t>Расходы на обеспечение деятельности подведомственных учреждений</t>
  </si>
  <si>
    <t>01 0 9010</t>
  </si>
  <si>
    <t>2 00 00000 00 0000 000</t>
  </si>
  <si>
    <t>Безвозмездные поступления от других бюджетов бюджетной системы РФ</t>
  </si>
  <si>
    <t>2 02 0000 00 0000 000</t>
  </si>
  <si>
    <t>Дотации бюджетам субъектов РФ и муниципальных образований</t>
  </si>
  <si>
    <t>Доходы от продажи материальных и нематериальных активов</t>
  </si>
  <si>
    <t>1 14 00000 00 0000 000</t>
  </si>
  <si>
    <t xml:space="preserve">Распределение бюджетных ассигнований на реализацию муниципальных программ </t>
  </si>
  <si>
    <t>I.Муниципальные программы МО "Липовское"</t>
  </si>
  <si>
    <t>Обеспечение деятельности контрольно-счетной палаты</t>
  </si>
  <si>
    <t>передача полномочий по внешнему муниципальному финансовому контролю</t>
  </si>
  <si>
    <t>осуществление полномочий по внешнему финансовому контролю</t>
  </si>
  <si>
    <t>мероприятия в области благоустройства территорий</t>
  </si>
  <si>
    <t>социальное обеспечение и иные выплаты населению</t>
  </si>
  <si>
    <t>Муниципальная программа МО "Липовское" "Сохранение и развитие культуры МО «Липовское» на 2014год</t>
  </si>
  <si>
    <t>244</t>
  </si>
  <si>
    <t>111</t>
  </si>
  <si>
    <t>112</t>
  </si>
  <si>
    <t>540</t>
  </si>
  <si>
    <t>312</t>
  </si>
  <si>
    <t>Мероприятия в области коммунального хозяйства</t>
  </si>
  <si>
    <t>0</t>
  </si>
  <si>
    <t>Глава</t>
  </si>
  <si>
    <t>программа</t>
  </si>
  <si>
    <t>подпрограмма</t>
  </si>
  <si>
    <t>соновное мероприятие</t>
  </si>
  <si>
    <t>направление расходов</t>
  </si>
  <si>
    <t>КЦСР</t>
  </si>
  <si>
    <t>71</t>
  </si>
  <si>
    <t>0000</t>
  </si>
  <si>
    <t>75</t>
  </si>
  <si>
    <t xml:space="preserve">75 </t>
  </si>
  <si>
    <t>1</t>
  </si>
  <si>
    <t>9001</t>
  </si>
  <si>
    <t>22</t>
  </si>
  <si>
    <t>120</t>
  </si>
  <si>
    <t>Расходы на выплату персоналу государственных (муниципальных) органов</t>
  </si>
  <si>
    <t>Иные закупки товаров, работ и услуг для государственных (муниципальных) нужд</t>
  </si>
  <si>
    <t>7868</t>
  </si>
  <si>
    <t>240</t>
  </si>
  <si>
    <t>74</t>
  </si>
  <si>
    <t>иные межбюджетные трансферты</t>
  </si>
  <si>
    <t>3</t>
  </si>
  <si>
    <t>Расходы на выплату персоналу  государственных (муниципальных) органов</t>
  </si>
  <si>
    <t>5118</t>
  </si>
  <si>
    <t>Расходы на выплату персоналу казенных учреждений</t>
  </si>
  <si>
    <t>110</t>
  </si>
  <si>
    <t>8154</t>
  </si>
  <si>
    <t>Непрограммные расходы в области жилищно-коммунального хозяйства</t>
  </si>
  <si>
    <t>82</t>
  </si>
  <si>
    <t>9352</t>
  </si>
  <si>
    <t>Муниципальная программа МО "Вельский муниципальный район" "Жилищно-коммунальное хозяйство и благоустройствона 2016-2018гг)</t>
  </si>
  <si>
    <t>Мероприятия по сбору и вывозу бытовых отходов и мусора</t>
  </si>
  <si>
    <t>16</t>
  </si>
  <si>
    <t>8353</t>
  </si>
  <si>
    <t>Мероприятия по организации и содержанию мест захоронения на территории сельских поселений</t>
  </si>
  <si>
    <t>9353</t>
  </si>
  <si>
    <t>Публичные нормативные социальные выплаты гражданам</t>
  </si>
  <si>
    <t>9701</t>
  </si>
  <si>
    <t>310</t>
  </si>
  <si>
    <t>основное мероприятие</t>
  </si>
  <si>
    <t>напрвление расходов</t>
  </si>
  <si>
    <t>9041</t>
  </si>
  <si>
    <t>Прочие субсидии бюджетам сельских поселений</t>
  </si>
  <si>
    <t>850</t>
  </si>
  <si>
    <t>800</t>
  </si>
  <si>
    <t>852</t>
  </si>
  <si>
    <t>Иные бюджетные ассигнования</t>
  </si>
  <si>
    <t>Уплата налогов, сборов и иных платежей</t>
  </si>
  <si>
    <t>Уплата прочих налогов и сборов</t>
  </si>
  <si>
    <t>Уплата налогов , сборов и иных платежей</t>
  </si>
  <si>
    <t>80</t>
  </si>
  <si>
    <t>2</t>
  </si>
  <si>
    <t>9153</t>
  </si>
  <si>
    <t xml:space="preserve"> Обеспечение первичных мер пожарной безопасности в границах населенных пунктов поселения</t>
  </si>
  <si>
    <t>Мероприятия в сфере благоустройства, осуществляемые органами местного самоуправления</t>
  </si>
  <si>
    <t>Муниципальная программа МО "Липовское"«Обеспечение пожарной безопасности на территории Липовского сельского поселения на 2019-2021 год»</t>
  </si>
  <si>
    <t>Мероприятия в области национальной безопасности и правоохранительной деятельности</t>
  </si>
  <si>
    <t>III.Непрограммные направления деятельности</t>
  </si>
  <si>
    <t xml:space="preserve">Муниципальная программа МО "Липовское" "Совершенствование муниципальной информационной системы на 2019-2021гг.» </t>
  </si>
  <si>
    <t>2 02 15000 00 0000 150</t>
  </si>
  <si>
    <t>2 02 15001 10 0000 150</t>
  </si>
  <si>
    <t>2 02 29999 10 0000 150</t>
  </si>
  <si>
    <t>2 02 35118 10 0000 150</t>
  </si>
  <si>
    <t>2 02 40014 10 0000 150</t>
  </si>
  <si>
    <t>Налоговые и неналоговые доходы</t>
  </si>
  <si>
    <t>Резервные средства</t>
  </si>
  <si>
    <t>76</t>
  </si>
  <si>
    <t>9120</t>
  </si>
  <si>
    <t>870</t>
  </si>
  <si>
    <t>Резервный фонд администрации муниципального образования</t>
  </si>
  <si>
    <t>мероприятия в области жилищно-коммунального хозяйства</t>
  </si>
  <si>
    <t xml:space="preserve">   000</t>
  </si>
  <si>
    <t>в границах сельских поселений</t>
  </si>
  <si>
    <t>1 06 01030 10 0000 110</t>
  </si>
  <si>
    <t xml:space="preserve">Дотации бюджетам сельских поселений на выравнивание </t>
  </si>
  <si>
    <t xml:space="preserve">Субвенция бюджетам сельских поселений на осуществление первичного воинского учета   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</si>
  <si>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</si>
  <si>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</si>
  <si>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</si>
  <si>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</si>
  <si>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Передача полномочий по внешнему муниципальному финансовому контролю</t>
  </si>
  <si>
    <t>Муниципальная программа МО "Липовское" "Совершенствование муниципальной информационной системы на 2019-2021г"</t>
  </si>
  <si>
    <t>Закупка товаров, работ и услуг для обеспечение государственных (муниципальных) нужд</t>
  </si>
  <si>
    <t>Социальное обеспечение и иные выплаты населению</t>
  </si>
  <si>
    <t>Закупка товаров работ и услуг для обеспечения государственных (муниципальных) нужд</t>
  </si>
  <si>
    <t>Иные закупки товаров работ и услуг для обеспечения государственных (муниципальных) нужд</t>
  </si>
  <si>
    <t>Подпрограмма "Организация и обеспечение бюджетного процесса и развитие информационных систем управления финансами в Архангельской области</t>
  </si>
  <si>
    <t>II.Государственная программа Архангельской области"Управление государственными финансами и государственным долгом Архангельской области(2014-2024 годы</t>
  </si>
  <si>
    <t>Иные закупки товаров, работ и услуг дляобеспечения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</si>
  <si>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</si>
  <si>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</si>
  <si>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3 02 29999 10 0000 150</t>
  </si>
  <si>
    <t>4 02 29999 10 0000 150</t>
  </si>
  <si>
    <t>2 02 2</t>
  </si>
  <si>
    <t>Утвержденный план тыс. руб.</t>
  </si>
  <si>
    <t>Уточненный план тыс. руб.</t>
  </si>
  <si>
    <t>% исполнения</t>
  </si>
  <si>
    <t>Иные межбюджетные трансферты</t>
  </si>
  <si>
    <t xml:space="preserve">Межбюджетные трансферты, передаваемые бюджетам сельских поселений из бюджетов муниципальных районов  на осуществление части полномочий по решению вопросов местного значения в соответствии с заключенными соглашениями  </t>
  </si>
  <si>
    <t xml:space="preserve">Прочие межбюджетные трансферты передаваемые  бюджетам сельских поселений  </t>
  </si>
  <si>
    <t>Утвержденный бюджет, тыс.руб.</t>
  </si>
  <si>
    <t>Уточненный бюджет тыс. руб.</t>
  </si>
  <si>
    <t>исполнение     тыс. руб.</t>
  </si>
  <si>
    <t>Образование</t>
  </si>
  <si>
    <t>Муниципальная программа МО "Вельский муниципальный район" "Поддержка в области дорожной деятельности и пассажирских автоперевозок на 2017-2019 годы"</t>
  </si>
  <si>
    <t>8302</t>
  </si>
  <si>
    <t>Подпрограмма "Развитие и совершенствование сети автомобильных дорог общего пользования местного значения в Вельском районе" Содержание автомобильных дорог общего пользования местного значенияи искусственных сооружений на них, а также других объектов транспортной инфраструктуры; мероприятия в сфере дорожного хозяйства</t>
  </si>
  <si>
    <t>8046</t>
  </si>
  <si>
    <t>Муниципальная программа МО "Вельский муниципальный район" "Обеспечение общественного порядка, профилактика преступности, коррупции на2019-2021 годы"Подпрограмма "Профилактика безнадзорности и правонарушений несовершеннолетних" организация временного трудоустройства подростков, оказавшихся в трудной жизненной ситуации.</t>
  </si>
  <si>
    <t>Мероприятия проводимые в целях предупреждения правонарушений несовершеннолетних"</t>
  </si>
  <si>
    <t>Внесение изменений  по доходам</t>
  </si>
  <si>
    <t xml:space="preserve">                                                                                            Приложение № 8</t>
  </si>
  <si>
    <t>молодежная политика</t>
  </si>
  <si>
    <t xml:space="preserve">                                                                                       "О внесении изменений в Решение о бюджете</t>
  </si>
  <si>
    <t>Муниципальная программа МО "Вельский муниципальный район""Защита населения и территории Вельского района от чрезвычайных ситуаций, обеспечение пожарной безопасности на 2019-2021 годы"Финансовая поддердка добровольной пожарной охраны поселений</t>
  </si>
  <si>
    <t>8151</t>
  </si>
  <si>
    <t>Мероприятия в области пожарной безопасности</t>
  </si>
  <si>
    <t>S842</t>
  </si>
  <si>
    <t>Культура, кинематография</t>
  </si>
  <si>
    <t>Другие вопросы в области культуры, кинематографии</t>
  </si>
  <si>
    <t>Муниципальная программа МО "Вельский муниципальный район"Развитие территориального общественного самоуправления Вельского района"</t>
  </si>
  <si>
    <t>Организация и проведение ежегодного конкурса проектов ТОС"Общественная инициатива</t>
  </si>
  <si>
    <t>S8420</t>
  </si>
  <si>
    <t>Муниципальная программа МО "Вельский муниципальный район" "Защита населения и территории Вельского района от чрезвычайных ситуаций, обеспечение пожарной безопасности на 2019-2021гг)</t>
  </si>
  <si>
    <t>2 02 49999 10 0000 150</t>
  </si>
  <si>
    <t>2 02 40000 00 0000 150</t>
  </si>
  <si>
    <t xml:space="preserve">                                                                                            Приложение № 3</t>
  </si>
  <si>
    <t xml:space="preserve">Распределение бюджетных ассигнований бюджета сельского поселения "Липовское"  </t>
  </si>
  <si>
    <t xml:space="preserve">                                                                                           "О внесени изменений в Решение о бюджете сельского </t>
  </si>
  <si>
    <t xml:space="preserve">                                                                                          №       от 19 апреля 2021 г.</t>
  </si>
  <si>
    <t xml:space="preserve">                                                                                           "О внесении изменений в Решение  о бюджете сельского поселения "Липовское"</t>
  </si>
  <si>
    <t>Источники финансирования дефицита бюджета сельского пос еления "Липовское" на 2021 год</t>
  </si>
  <si>
    <t xml:space="preserve">II.Муниципальные программы МО "Вельский муниципальный район" </t>
  </si>
  <si>
    <t>социальные выплаты гражданам, кроме публичных нормативных социальных выплат гражданам</t>
  </si>
  <si>
    <t>Расходы на социальные выплаты</t>
  </si>
  <si>
    <t>62</t>
  </si>
  <si>
    <t>Непрограммные расходы в области общегосударственных расходов</t>
  </si>
  <si>
    <t>61</t>
  </si>
  <si>
    <t>Единая субвенция местным бюджетам</t>
  </si>
  <si>
    <t>7879</t>
  </si>
  <si>
    <t>Непрограммные расходы в области национальной обороны</t>
  </si>
  <si>
    <t>Непрограммные мероприятия в области защиты населения и территории от чрезвычайных ситуаций природного и техногенного характера, пожарная безопасность</t>
  </si>
  <si>
    <t>Администрация сельского поселения "Липовское"</t>
  </si>
  <si>
    <t>Непрограммные расходы о области землеустройства и землепользования на территории сельского поселения</t>
  </si>
  <si>
    <t>9121</t>
  </si>
  <si>
    <t xml:space="preserve">                                                                                            Приложение № 4</t>
  </si>
  <si>
    <t xml:space="preserve">                                                                                           "О внесении изменений в Решение о бюджете сельского поселения "Липовское"</t>
  </si>
  <si>
    <t>Непрограммные мероприятия в области защиты населения и территории от чрезвычайных ситуаций природного и техногенного характера, пожарная безопасность за счет средств резервного фонда администрации</t>
  </si>
  <si>
    <t>Мероприятия в области землеустройства и землепользования на территории сельского поселения</t>
  </si>
  <si>
    <t>Единая субвенция бюджетам сельских поселений</t>
  </si>
  <si>
    <t>2 02 39998 10 0000 150</t>
  </si>
  <si>
    <t xml:space="preserve">                                                                                    "О внесении изменений в Решение о бюджете</t>
  </si>
  <si>
    <t xml:space="preserve">                                                                                         сельского поселения "Липовское" на 2022 год </t>
  </si>
  <si>
    <t xml:space="preserve">                                     и плановый период 2023-2024г" №21 от 23.12.2021г</t>
  </si>
  <si>
    <t xml:space="preserve"> сельского поселения"Липовское" на 2022 год</t>
  </si>
  <si>
    <t xml:space="preserve">                                                                                           на 2022 и плановый период 2023-2024 год" № 21 от 23.12.2021г</t>
  </si>
  <si>
    <t xml:space="preserve">                                                                                    2023-2024год" № 21 от 23.12.2021г.</t>
  </si>
  <si>
    <t xml:space="preserve">                                                                                          поселения "Липовское" на 2022 и плановый период </t>
  </si>
  <si>
    <t xml:space="preserve"> сельского поселения"Липовское" и непрограммных направлений деятельности на 2022 год</t>
  </si>
  <si>
    <t xml:space="preserve">                                                                          и плановый период 2023-2024 год" № 21 от 23.12.2021г</t>
  </si>
  <si>
    <t xml:space="preserve">                                                                                       сельского поселения "Липовское"на  2022г </t>
  </si>
  <si>
    <t xml:space="preserve">на  2022 год по разделам, подразделам  классификации расходов бюджетов </t>
  </si>
  <si>
    <t xml:space="preserve">                                                                                          на  2022 и 2023-2024 год"№ 21 от 23.12.2021г.</t>
  </si>
  <si>
    <t xml:space="preserve">Ведомственная структура расходов бюджета сельского поселения "Липовское" на 2022 год </t>
  </si>
  <si>
    <t>Муниципальная программа МО "Липовское" «Благоустройство территории Липовского сельского поселения на 2022-2024 год»</t>
  </si>
  <si>
    <t>Муниципальная программа сельского поселения "Липовское" «Борьба с борщевиком Сосновского на 2022-2024 год»</t>
  </si>
  <si>
    <t>Муниципальная программа МО "Вельский муниципальный район" "Жилищно-коммунальное хозяйство и благоустройствона 2019-2021гг)</t>
  </si>
  <si>
    <t>Муниципальная программа МО"Липовское"«Обеспечение пожарной безопасности на территории Липовского сельского поселения на 2022-2024 год»</t>
  </si>
  <si>
    <t>9902</t>
  </si>
  <si>
    <t>Муниципальная программа МО "Вельский муниципальный район" "Жилищно-коммунальное хозяйство и благоустройство")</t>
  </si>
  <si>
    <t>Муниципальная программа МО "Вельский муниципальный район" "Поддержка в области дорожной деятельности и пассажирских автоперевозок на 2021-2024 годы"</t>
  </si>
  <si>
    <t>63</t>
  </si>
  <si>
    <t>Непрограммные расходы в области национальной безопасности и правоохранительной деятельности</t>
  </si>
  <si>
    <t>Мероприятия  в сфере гражданской обороны и защиты населения и территории Архангельской области от чрезвычайных ситуаций осуществляемые органами местного самоуправления</t>
  </si>
  <si>
    <t>8152</t>
  </si>
  <si>
    <t xml:space="preserve">                                                                                            Приложение № 1</t>
  </si>
  <si>
    <t xml:space="preserve">                                                                                            Приложение № 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</si>
  <si>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учреждений).</t>
  </si>
  <si>
    <t>1 11 05025 10 0000 120</t>
  </si>
  <si>
    <t>Непрограммные расходы в области национальной экономики</t>
  </si>
  <si>
    <t>81</t>
  </si>
  <si>
    <t>Мероприятия в сфере национальной экономики. Проведение кадастровых работ по землеустройству и землепользованию</t>
  </si>
  <si>
    <t>9241</t>
  </si>
  <si>
    <t xml:space="preserve">                                                                                           № 52  от  27 декабря 2022г.</t>
  </si>
  <si>
    <t xml:space="preserve">                                                                                          №  52 от  27 декабря 2022 г.</t>
  </si>
  <si>
    <t xml:space="preserve">                                                                                           № 52  от 27 декабря 2022 г.</t>
  </si>
  <si>
    <t xml:space="preserve">                                                                                           №52   от 27 декабря 2022г.</t>
  </si>
  <si>
    <t xml:space="preserve">                                                                                            Приложение № 6</t>
  </si>
  <si>
    <t xml:space="preserve">                                                                                          № 52    от   27 декабря 2022 г.</t>
  </si>
  <si>
    <t>Источники финансирования дефицита бюджета сельского поселения "Липовское"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</si>
</sst>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7" formatCode="0.0"/>
    <numFmt numFmtId="181" formatCode="#,##0.0"/>
  </numFmts>
  <fonts count="44" x14ac:knownFonts="1">
    <font>
      <sz val="10"/>
      <name val="Arial Cyr"/>
    </font>
    <font>
      <sz val="8"/>
      <name val="Arial Cyr"/>
    </font>
    <font>
      <b/>
      <sz val="8"/>
      <name val="Arial Cyr"/>
    </font>
    <font>
      <b/>
      <sz val="10"/>
      <name val="Arial Cyr"/>
    </font>
    <font>
      <b/>
      <i/>
      <sz val="8"/>
      <name val="Arial Cyr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color indexed="10"/>
      <name val="Arial Cyr"/>
    </font>
    <font>
      <b/>
      <sz val="9"/>
      <color indexed="10"/>
      <name val="Arial"/>
      <family val="2"/>
    </font>
    <font>
      <sz val="10"/>
      <color indexed="53"/>
      <name val="Arial Cyr"/>
    </font>
    <font>
      <sz val="10"/>
      <color indexed="12"/>
      <name val="Arial Cyr"/>
    </font>
    <font>
      <sz val="8"/>
      <name val="Arial"/>
      <family val="2"/>
    </font>
    <font>
      <b/>
      <sz val="8"/>
      <name val="Arial"/>
      <family val="2"/>
    </font>
    <font>
      <b/>
      <sz val="8"/>
      <color indexed="60"/>
      <name val="Arial"/>
      <family val="2"/>
    </font>
    <font>
      <b/>
      <sz val="8"/>
      <color indexed="12"/>
      <name val="Arial"/>
      <family val="2"/>
    </font>
    <font>
      <b/>
      <sz val="8"/>
      <color indexed="10"/>
      <name val="Arial"/>
      <family val="2"/>
    </font>
    <font>
      <sz val="8"/>
      <color indexed="16"/>
      <name val="Arial Cyr"/>
      <family val="2"/>
    </font>
    <font>
      <sz val="8"/>
      <color indexed="16"/>
      <name val="Arial"/>
      <family val="2"/>
    </font>
    <font>
      <b/>
      <sz val="8"/>
      <color indexed="10"/>
      <name val="Arial Cyr"/>
      <family val="2"/>
    </font>
    <font>
      <b/>
      <sz val="8"/>
      <color indexed="16"/>
      <name val="Arial"/>
      <family val="2"/>
    </font>
    <font>
      <b/>
      <sz val="8"/>
      <color indexed="12"/>
      <name val="Arial Cyr"/>
    </font>
    <font>
      <sz val="9"/>
      <name val="Arial Cyr"/>
    </font>
    <font>
      <b/>
      <sz val="8"/>
      <color rgb="FF0070C0"/>
      <name val="Arial"/>
      <family val="2"/>
    </font>
    <font>
      <sz val="8"/>
      <color rgb="FF00B0F0"/>
      <name val="Arial"/>
      <family val="2"/>
    </font>
    <font>
      <b/>
      <sz val="8"/>
      <color theme="5" tint="-0.24994659260841701"/>
      <name val="Arial"/>
      <family val="2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</fills>
  <borders count="6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42">
    <xf numFmtId="0" fontId="0" fillId="0" borderId="0"/>
    <xf numFmtId="0" fontId="42" fillId="2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6" borderId="0" applyNumberFormat="0" applyBorder="0" applyAlignment="0" applyProtection="0"/>
    <xf numFmtId="0" fontId="42" fillId="7" borderId="0" applyNumberFormat="0" applyBorder="0" applyAlignment="0" applyProtection="0"/>
    <xf numFmtId="0" fontId="42" fillId="8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41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41" fillId="22" borderId="0" applyNumberFormat="0" applyBorder="0" applyAlignment="0" applyProtection="0"/>
    <xf numFmtId="0" fontId="41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40" fillId="26" borderId="1" applyNumberFormat="0" applyAlignment="0" applyProtection="0"/>
    <xf numFmtId="0" fontId="39" fillId="27" borderId="2" applyNumberFormat="0" applyAlignment="0" applyProtection="0"/>
    <xf numFmtId="0" fontId="38" fillId="27" borderId="1" applyNumberFormat="0" applyAlignment="0" applyProtection="0"/>
    <xf numFmtId="0" fontId="37" fillId="0" borderId="3" applyNumberFormat="0" applyFill="0" applyAlignment="0" applyProtection="0"/>
    <xf numFmtId="0" fontId="36" fillId="0" borderId="4" applyNumberFormat="0" applyFill="0" applyAlignment="0" applyProtection="0"/>
    <xf numFmtId="0" fontId="35" fillId="0" borderId="5" applyNumberFormat="0" applyFill="0" applyAlignment="0" applyProtection="0"/>
    <xf numFmtId="0" fontId="35" fillId="0" borderId="0" applyNumberFormat="0" applyFill="0" applyBorder="0" applyAlignment="0" applyProtection="0"/>
    <xf numFmtId="0" fontId="34" fillId="0" borderId="6" applyNumberFormat="0" applyFill="0" applyAlignment="0" applyProtection="0"/>
    <xf numFmtId="0" fontId="33" fillId="28" borderId="7" applyNumberFormat="0" applyAlignment="0" applyProtection="0"/>
    <xf numFmtId="0" fontId="32" fillId="0" borderId="0" applyNumberFormat="0" applyFill="0" applyBorder="0" applyAlignment="0" applyProtection="0"/>
    <xf numFmtId="0" fontId="31" fillId="29" borderId="0" applyNumberFormat="0" applyBorder="0" applyAlignment="0" applyProtection="0"/>
    <xf numFmtId="0" fontId="30" fillId="30" borderId="0" applyNumberFormat="0" applyBorder="0" applyAlignment="0" applyProtection="0"/>
    <xf numFmtId="0" fontId="29" fillId="0" borderId="0" applyNumberFormat="0" applyFill="0" applyBorder="0" applyAlignment="0" applyProtection="0"/>
    <xf numFmtId="0" fontId="43" fillId="31" borderId="8" applyNumberFormat="0" applyFont="0" applyAlignment="0" applyProtection="0"/>
    <xf numFmtId="0" fontId="28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6" fillId="32" borderId="0" applyNumberFormat="0" applyBorder="0" applyAlignment="0" applyProtection="0"/>
  </cellStyleXfs>
  <cellXfs count="386">
    <xf numFmtId="0" fontId="0" fillId="0" borderId="0" xfId="0" applyAlignment="1"/>
    <xf numFmtId="181" fontId="0" fillId="0" borderId="15" xfId="0" applyNumberFormat="1" applyFont="1" applyBorder="1" applyAlignment="1">
      <alignment horizontal="right"/>
    </xf>
    <xf numFmtId="181" fontId="0" fillId="0" borderId="20" xfId="0" applyNumberFormat="1" applyFont="1" applyBorder="1" applyAlignment="1">
      <alignment horizontal="right"/>
    </xf>
    <xf numFmtId="49" fontId="1" fillId="0" borderId="19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center"/>
    </xf>
    <xf numFmtId="49" fontId="1" fillId="0" borderId="20" xfId="0" applyNumberFormat="1" applyFont="1" applyBorder="1" applyAlignment="1">
      <alignment horizontal="center"/>
    </xf>
    <xf numFmtId="0" fontId="2" fillId="0" borderId="17" xfId="0" applyFont="1" applyBorder="1" applyAlignment="1">
      <alignment horizontal="left" wrapText="1"/>
    </xf>
    <xf numFmtId="0" fontId="2" fillId="0" borderId="16" xfId="0" applyFont="1" applyBorder="1" applyAlignment="1">
      <alignment horizontal="left" wrapText="1"/>
    </xf>
    <xf numFmtId="0" fontId="2" fillId="0" borderId="38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1" fillId="0" borderId="17" xfId="0" applyFont="1" applyBorder="1" applyAlignment="1">
      <alignment horizontal="left" wrapText="1"/>
    </xf>
    <xf numFmtId="0" fontId="1" fillId="0" borderId="16" xfId="0" applyFont="1" applyBorder="1" applyAlignment="1">
      <alignment horizontal="left" wrapText="1"/>
    </xf>
    <xf numFmtId="0" fontId="1" fillId="0" borderId="38" xfId="0" applyFont="1" applyBorder="1" applyAlignment="1">
      <alignment horizontal="left" wrapText="1"/>
    </xf>
    <xf numFmtId="0" fontId="0" fillId="0" borderId="0" xfId="0" applyAlignment="1"/>
    <xf numFmtId="0" fontId="0" fillId="0" borderId="0" xfId="0" applyAlignment="1">
      <alignment horizontal="center"/>
    </xf>
    <xf numFmtId="0" fontId="1" fillId="0" borderId="0" xfId="0" applyFont="1" applyAlignment="1"/>
    <xf numFmtId="0" fontId="0" fillId="0" borderId="0" xfId="0" applyAlignment="1">
      <alignment horizontal="right"/>
    </xf>
    <xf numFmtId="0" fontId="1" fillId="0" borderId="10" xfId="0" applyFont="1" applyBorder="1" applyAlignment="1"/>
    <xf numFmtId="0" fontId="1" fillId="0" borderId="11" xfId="0" applyFont="1" applyBorder="1" applyAlignment="1"/>
    <xf numFmtId="0" fontId="0" fillId="0" borderId="12" xfId="0" applyBorder="1" applyAlignment="1"/>
    <xf numFmtId="0" fontId="1" fillId="0" borderId="13" xfId="0" applyFont="1" applyBorder="1" applyAlignment="1"/>
    <xf numFmtId="0" fontId="0" fillId="0" borderId="13" xfId="0" applyBorder="1" applyAlignment="1"/>
    <xf numFmtId="0" fontId="1" fillId="0" borderId="14" xfId="0" applyFont="1" applyBorder="1" applyAlignment="1"/>
    <xf numFmtId="0" fontId="0" fillId="0" borderId="14" xfId="0" applyBorder="1" applyAlignment="1"/>
    <xf numFmtId="0" fontId="0" fillId="0" borderId="15" xfId="0" applyBorder="1" applyAlignment="1"/>
    <xf numFmtId="0" fontId="1" fillId="0" borderId="16" xfId="0" applyFont="1" applyBorder="1" applyAlignment="1"/>
    <xf numFmtId="0" fontId="1" fillId="0" borderId="17" xfId="0" applyFont="1" applyBorder="1" applyAlignment="1"/>
    <xf numFmtId="0" fontId="0" fillId="0" borderId="18" xfId="0" applyBorder="1" applyAlignment="1"/>
    <xf numFmtId="0" fontId="1" fillId="0" borderId="12" xfId="0" applyFont="1" applyBorder="1" applyAlignment="1"/>
    <xf numFmtId="0" fontId="1" fillId="0" borderId="0" xfId="0" applyFont="1" applyBorder="1" applyAlignment="1"/>
    <xf numFmtId="0" fontId="1" fillId="0" borderId="19" xfId="0" applyFont="1" applyBorder="1" applyAlignment="1">
      <alignment horizontal="center"/>
    </xf>
    <xf numFmtId="49" fontId="1" fillId="0" borderId="15" xfId="0" applyNumberFormat="1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9" xfId="0" applyBorder="1" applyAlignment="1">
      <alignment horizontal="center"/>
    </xf>
    <xf numFmtId="49" fontId="1" fillId="0" borderId="19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49" fontId="1" fillId="0" borderId="15" xfId="0" applyNumberFormat="1" applyFont="1" applyBorder="1" applyAlignment="1"/>
    <xf numFmtId="49" fontId="1" fillId="0" borderId="20" xfId="0" applyNumberFormat="1" applyFont="1" applyBorder="1" applyAlignment="1">
      <alignment horizontal="center"/>
    </xf>
    <xf numFmtId="49" fontId="1" fillId="0" borderId="11" xfId="0" applyNumberFormat="1" applyFont="1" applyBorder="1" applyAlignment="1"/>
    <xf numFmtId="49" fontId="1" fillId="0" borderId="14" xfId="0" applyNumberFormat="1" applyFont="1" applyBorder="1" applyAlignment="1"/>
    <xf numFmtId="49" fontId="1" fillId="0" borderId="17" xfId="0" applyNumberFormat="1" applyFont="1" applyBorder="1" applyAlignment="1"/>
    <xf numFmtId="0" fontId="1" fillId="0" borderId="17" xfId="0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49" fontId="1" fillId="0" borderId="17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49" fontId="2" fillId="0" borderId="18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1" fillId="0" borderId="0" xfId="0" applyFont="1" applyAlignment="1"/>
    <xf numFmtId="0" fontId="4" fillId="0" borderId="21" xfId="0" applyFont="1" applyBorder="1" applyAlignment="1">
      <alignment wrapText="1"/>
    </xf>
    <xf numFmtId="0" fontId="1" fillId="0" borderId="21" xfId="0" applyFont="1" applyBorder="1" applyAlignment="1">
      <alignment wrapText="1"/>
    </xf>
    <xf numFmtId="0" fontId="1" fillId="0" borderId="22" xfId="0" applyFont="1" applyBorder="1" applyAlignment="1">
      <alignment wrapText="1"/>
    </xf>
    <xf numFmtId="0" fontId="1" fillId="0" borderId="23" xfId="0" applyFont="1" applyBorder="1" applyAlignment="1">
      <alignment wrapText="1"/>
    </xf>
    <xf numFmtId="0" fontId="4" fillId="0" borderId="23" xfId="0" applyFont="1" applyBorder="1" applyAlignment="1">
      <alignment wrapText="1"/>
    </xf>
    <xf numFmtId="0" fontId="4" fillId="0" borderId="22" xfId="0" applyFont="1" applyBorder="1" applyAlignment="1">
      <alignment wrapText="1"/>
    </xf>
    <xf numFmtId="0" fontId="2" fillId="0" borderId="24" xfId="0" applyFont="1" applyBorder="1" applyAlignment="1">
      <alignment wrapText="1"/>
    </xf>
    <xf numFmtId="0" fontId="6" fillId="0" borderId="25" xfId="0" applyFont="1" applyFill="1" applyBorder="1" applyAlignment="1">
      <alignment horizontal="center" wrapText="1"/>
    </xf>
    <xf numFmtId="0" fontId="6" fillId="0" borderId="18" xfId="0" applyFont="1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49" fontId="2" fillId="0" borderId="14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0" fontId="0" fillId="0" borderId="0" xfId="0" applyAlignment="1"/>
    <xf numFmtId="49" fontId="8" fillId="0" borderId="14" xfId="0" applyNumberFormat="1" applyFont="1" applyBorder="1" applyAlignment="1">
      <alignment horizontal="center"/>
    </xf>
    <xf numFmtId="49" fontId="8" fillId="0" borderId="13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Border="1" applyAlignment="1"/>
    <xf numFmtId="0" fontId="2" fillId="0" borderId="26" xfId="0" applyFont="1" applyFill="1" applyBorder="1" applyAlignment="1">
      <alignment wrapText="1"/>
    </xf>
    <xf numFmtId="0" fontId="2" fillId="0" borderId="24" xfId="0" applyFont="1" applyFill="1" applyBorder="1" applyAlignment="1">
      <alignment wrapText="1"/>
    </xf>
    <xf numFmtId="49" fontId="5" fillId="0" borderId="18" xfId="0" applyNumberFormat="1" applyFont="1" applyFill="1" applyBorder="1" applyAlignment="1">
      <alignment horizontal="center"/>
    </xf>
    <xf numFmtId="49" fontId="7" fillId="0" borderId="18" xfId="0" applyNumberFormat="1" applyFont="1" applyFill="1" applyBorder="1" applyAlignment="1">
      <alignment horizontal="center"/>
    </xf>
    <xf numFmtId="49" fontId="5" fillId="0" borderId="25" xfId="0" applyNumberFormat="1" applyFont="1" applyFill="1" applyBorder="1" applyAlignment="1">
      <alignment wrapText="1"/>
    </xf>
    <xf numFmtId="49" fontId="5" fillId="0" borderId="25" xfId="0" applyNumberFormat="1" applyFont="1" applyFill="1" applyBorder="1" applyAlignment="1"/>
    <xf numFmtId="0" fontId="8" fillId="0" borderId="0" xfId="0" applyFont="1" applyBorder="1" applyAlignment="1"/>
    <xf numFmtId="2" fontId="0" fillId="0" borderId="0" xfId="0" applyNumberFormat="1" applyAlignment="1"/>
    <xf numFmtId="0" fontId="8" fillId="0" borderId="14" xfId="0" applyFont="1" applyBorder="1" applyAlignment="1"/>
    <xf numFmtId="49" fontId="8" fillId="0" borderId="15" xfId="0" applyNumberFormat="1" applyFont="1" applyBorder="1" applyAlignment="1">
      <alignment horizontal="center"/>
    </xf>
    <xf numFmtId="0" fontId="8" fillId="0" borderId="12" xfId="0" applyFont="1" applyBorder="1" applyAlignment="1"/>
    <xf numFmtId="0" fontId="8" fillId="0" borderId="13" xfId="0" applyFont="1" applyBorder="1" applyAlignment="1"/>
    <xf numFmtId="49" fontId="8" fillId="0" borderId="19" xfId="0" applyNumberFormat="1" applyFont="1" applyBorder="1" applyAlignment="1">
      <alignment horizontal="center"/>
    </xf>
    <xf numFmtId="49" fontId="1" fillId="0" borderId="14" xfId="0" applyNumberFormat="1" applyFont="1" applyFill="1" applyBorder="1" applyAlignment="1">
      <alignment horizontal="center"/>
    </xf>
    <xf numFmtId="0" fontId="1" fillId="0" borderId="15" xfId="0" applyFont="1" applyBorder="1" applyAlignment="1"/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0" fillId="0" borderId="29" xfId="0" applyBorder="1" applyAlignment="1"/>
    <xf numFmtId="0" fontId="1" fillId="0" borderId="30" xfId="0" applyFont="1" applyBorder="1" applyAlignment="1"/>
    <xf numFmtId="0" fontId="2" fillId="0" borderId="31" xfId="0" applyFont="1" applyBorder="1" applyAlignment="1"/>
    <xf numFmtId="0" fontId="1" fillId="0" borderId="32" xfId="0" applyFont="1" applyBorder="1" applyAlignment="1"/>
    <xf numFmtId="0" fontId="1" fillId="0" borderId="31" xfId="0" applyFont="1" applyBorder="1" applyAlignment="1"/>
    <xf numFmtId="0" fontId="1" fillId="0" borderId="29" xfId="0" applyFont="1" applyBorder="1" applyAlignment="1"/>
    <xf numFmtId="0" fontId="2" fillId="0" borderId="30" xfId="0" applyFont="1" applyBorder="1" applyAlignment="1"/>
    <xf numFmtId="0" fontId="2" fillId="0" borderId="29" xfId="0" applyFont="1" applyBorder="1" applyAlignment="1"/>
    <xf numFmtId="0" fontId="8" fillId="0" borderId="31" xfId="0" applyFont="1" applyBorder="1" applyAlignment="1"/>
    <xf numFmtId="0" fontId="8" fillId="0" borderId="29" xfId="0" applyFont="1" applyBorder="1" applyAlignment="1"/>
    <xf numFmtId="0" fontId="2" fillId="0" borderId="33" xfId="0" applyFont="1" applyBorder="1" applyAlignment="1"/>
    <xf numFmtId="0" fontId="0" fillId="0" borderId="34" xfId="0" applyBorder="1" applyAlignment="1"/>
    <xf numFmtId="0" fontId="0" fillId="0" borderId="35" xfId="0" applyBorder="1" applyAlignment="1"/>
    <xf numFmtId="0" fontId="0" fillId="0" borderId="36" xfId="0" applyBorder="1" applyAlignment="1"/>
    <xf numFmtId="49" fontId="7" fillId="0" borderId="18" xfId="0" applyNumberFormat="1" applyFont="1" applyFill="1" applyBorder="1" applyAlignment="1">
      <alignment wrapText="1"/>
    </xf>
    <xf numFmtId="0" fontId="11" fillId="0" borderId="0" xfId="0" applyFont="1" applyAlignment="1"/>
    <xf numFmtId="0" fontId="0" fillId="0" borderId="37" xfId="0" applyBorder="1" applyAlignment="1"/>
    <xf numFmtId="177" fontId="0" fillId="0" borderId="14" xfId="0" applyNumberFormat="1" applyBorder="1" applyAlignment="1">
      <alignment horizontal="center"/>
    </xf>
    <xf numFmtId="49" fontId="2" fillId="0" borderId="19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49" fontId="5" fillId="0" borderId="17" xfId="0" applyNumberFormat="1" applyFont="1" applyFill="1" applyBorder="1" applyAlignment="1">
      <alignment wrapText="1"/>
    </xf>
    <xf numFmtId="0" fontId="9" fillId="0" borderId="37" xfId="0" applyFont="1" applyFill="1" applyBorder="1" applyAlignment="1">
      <alignment horizontal="center"/>
    </xf>
    <xf numFmtId="49" fontId="7" fillId="0" borderId="25" xfId="0" applyNumberFormat="1" applyFont="1" applyFill="1" applyBorder="1" applyAlignment="1">
      <alignment wrapText="1"/>
    </xf>
    <xf numFmtId="0" fontId="0" fillId="0" borderId="18" xfId="0" applyFont="1" applyBorder="1" applyAlignment="1"/>
    <xf numFmtId="0" fontId="1" fillId="0" borderId="11" xfId="0" applyFont="1" applyBorder="1" applyAlignment="1">
      <alignment horizontal="center"/>
    </xf>
    <xf numFmtId="181" fontId="3" fillId="0" borderId="37" xfId="0" applyNumberFormat="1" applyFont="1" applyBorder="1" applyAlignment="1">
      <alignment horizontal="center"/>
    </xf>
    <xf numFmtId="181" fontId="3" fillId="0" borderId="38" xfId="0" applyNumberFormat="1" applyFont="1" applyBorder="1" applyAlignment="1">
      <alignment horizontal="center"/>
    </xf>
    <xf numFmtId="181" fontId="0" fillId="0" borderId="18" xfId="0" applyNumberFormat="1" applyBorder="1" applyAlignment="1">
      <alignment horizontal="center"/>
    </xf>
    <xf numFmtId="181" fontId="0" fillId="0" borderId="18" xfId="0" applyNumberFormat="1" applyBorder="1" applyAlignment="1"/>
    <xf numFmtId="1" fontId="6" fillId="0" borderId="38" xfId="0" applyNumberFormat="1" applyFont="1" applyFill="1" applyBorder="1" applyAlignment="1">
      <alignment horizontal="center"/>
    </xf>
    <xf numFmtId="177" fontId="7" fillId="0" borderId="38" xfId="0" applyNumberFormat="1" applyFont="1" applyFill="1" applyBorder="1" applyAlignment="1">
      <alignment horizontal="center"/>
    </xf>
    <xf numFmtId="177" fontId="5" fillId="0" borderId="38" xfId="0" applyNumberFormat="1" applyFont="1" applyFill="1" applyBorder="1" applyAlignment="1">
      <alignment horizontal="center"/>
    </xf>
    <xf numFmtId="181" fontId="7" fillId="0" borderId="38" xfId="0" applyNumberFormat="1" applyFont="1" applyFill="1" applyBorder="1" applyAlignment="1">
      <alignment horizontal="center"/>
    </xf>
    <xf numFmtId="181" fontId="5" fillId="0" borderId="38" xfId="0" applyNumberFormat="1" applyFont="1" applyFill="1" applyBorder="1" applyAlignment="1">
      <alignment horizontal="center"/>
    </xf>
    <xf numFmtId="177" fontId="2" fillId="0" borderId="39" xfId="0" applyNumberFormat="1" applyFont="1" applyFill="1" applyBorder="1" applyAlignment="1">
      <alignment horizontal="right" vertical="center"/>
    </xf>
    <xf numFmtId="177" fontId="4" fillId="0" borderId="29" xfId="0" applyNumberFormat="1" applyFont="1" applyBorder="1" applyAlignment="1">
      <alignment horizontal="right" vertical="center"/>
    </xf>
    <xf numFmtId="177" fontId="1" fillId="0" borderId="29" xfId="0" applyNumberFormat="1" applyFont="1" applyBorder="1" applyAlignment="1">
      <alignment horizontal="right" vertical="center"/>
    </xf>
    <xf numFmtId="177" fontId="1" fillId="0" borderId="32" xfId="0" applyNumberFormat="1" applyFont="1" applyBorder="1" applyAlignment="1">
      <alignment horizontal="right" vertical="center"/>
    </xf>
    <xf numFmtId="177" fontId="2" fillId="0" borderId="40" xfId="0" applyNumberFormat="1" applyFont="1" applyFill="1" applyBorder="1" applyAlignment="1">
      <alignment horizontal="right" vertical="center"/>
    </xf>
    <xf numFmtId="2" fontId="4" fillId="0" borderId="29" xfId="0" applyNumberFormat="1" applyFont="1" applyBorder="1" applyAlignment="1">
      <alignment horizontal="right" vertical="center"/>
    </xf>
    <xf numFmtId="2" fontId="1" fillId="0" borderId="30" xfId="0" applyNumberFormat="1" applyFont="1" applyBorder="1" applyAlignment="1">
      <alignment horizontal="right" vertical="center"/>
    </xf>
    <xf numFmtId="2" fontId="4" fillId="0" borderId="30" xfId="0" applyNumberFormat="1" applyFont="1" applyBorder="1" applyAlignment="1">
      <alignment horizontal="right" vertical="center"/>
    </xf>
    <xf numFmtId="2" fontId="4" fillId="0" borderId="32" xfId="0" applyNumberFormat="1" applyFont="1" applyBorder="1" applyAlignment="1">
      <alignment horizontal="right" vertical="center"/>
    </xf>
    <xf numFmtId="2" fontId="1" fillId="0" borderId="32" xfId="0" applyNumberFormat="1" applyFont="1" applyBorder="1" applyAlignment="1">
      <alignment horizontal="right" vertical="center"/>
    </xf>
    <xf numFmtId="177" fontId="2" fillId="0" borderId="40" xfId="0" applyNumberFormat="1" applyFont="1" applyBorder="1" applyAlignment="1">
      <alignment horizontal="right" vertical="center"/>
    </xf>
    <xf numFmtId="0" fontId="12" fillId="0" borderId="18" xfId="0" applyFont="1" applyFill="1" applyBorder="1" applyAlignment="1">
      <alignment horizontal="center" wrapText="1"/>
    </xf>
    <xf numFmtId="0" fontId="12" fillId="0" borderId="17" xfId="0" applyFont="1" applyFill="1" applyBorder="1" applyAlignment="1">
      <alignment horizontal="center" wrapText="1"/>
    </xf>
    <xf numFmtId="0" fontId="12" fillId="0" borderId="25" xfId="0" applyFont="1" applyFill="1" applyBorder="1" applyAlignment="1">
      <alignment horizontal="center" wrapText="1"/>
    </xf>
    <xf numFmtId="0" fontId="12" fillId="0" borderId="18" xfId="0" applyFont="1" applyFill="1" applyBorder="1" applyAlignment="1">
      <alignment horizontal="center"/>
    </xf>
    <xf numFmtId="1" fontId="12" fillId="0" borderId="38" xfId="0" applyNumberFormat="1" applyFont="1" applyFill="1" applyBorder="1" applyAlignment="1">
      <alignment horizontal="center"/>
    </xf>
    <xf numFmtId="0" fontId="13" fillId="0" borderId="25" xfId="0" applyFont="1" applyFill="1" applyBorder="1" applyAlignment="1">
      <alignment horizontal="left" wrapText="1"/>
    </xf>
    <xf numFmtId="0" fontId="13" fillId="0" borderId="18" xfId="0" applyFont="1" applyFill="1" applyBorder="1" applyAlignment="1">
      <alignment horizontal="center" wrapText="1"/>
    </xf>
    <xf numFmtId="49" fontId="13" fillId="0" borderId="18" xfId="0" applyNumberFormat="1" applyFont="1" applyFill="1" applyBorder="1" applyAlignment="1">
      <alignment horizontal="center"/>
    </xf>
    <xf numFmtId="177" fontId="13" fillId="0" borderId="38" xfId="0" applyNumberFormat="1" applyFont="1" applyFill="1" applyBorder="1" applyAlignment="1">
      <alignment horizontal="center"/>
    </xf>
    <xf numFmtId="177" fontId="13" fillId="0" borderId="18" xfId="0" applyNumberFormat="1" applyFont="1" applyFill="1" applyBorder="1" applyAlignment="1">
      <alignment horizontal="center"/>
    </xf>
    <xf numFmtId="49" fontId="13" fillId="0" borderId="25" xfId="0" applyNumberFormat="1" applyFont="1" applyFill="1" applyBorder="1" applyAlignment="1">
      <alignment wrapText="1"/>
    </xf>
    <xf numFmtId="49" fontId="13" fillId="0" borderId="18" xfId="0" applyNumberFormat="1" applyFont="1" applyFill="1" applyBorder="1" applyAlignment="1">
      <alignment horizontal="center" wrapText="1"/>
    </xf>
    <xf numFmtId="49" fontId="12" fillId="0" borderId="25" xfId="0" applyNumberFormat="1" applyFont="1" applyFill="1" applyBorder="1" applyAlignment="1">
      <alignment wrapText="1"/>
    </xf>
    <xf numFmtId="49" fontId="12" fillId="0" borderId="18" xfId="0" applyNumberFormat="1" applyFont="1" applyFill="1" applyBorder="1" applyAlignment="1">
      <alignment horizontal="center" wrapText="1"/>
    </xf>
    <xf numFmtId="49" fontId="12" fillId="0" borderId="18" xfId="0" applyNumberFormat="1" applyFont="1" applyFill="1" applyBorder="1" applyAlignment="1">
      <alignment horizontal="center"/>
    </xf>
    <xf numFmtId="177" fontId="12" fillId="0" borderId="38" xfId="0" applyNumberFormat="1" applyFont="1" applyFill="1" applyBorder="1" applyAlignment="1">
      <alignment horizontal="center"/>
    </xf>
    <xf numFmtId="177" fontId="12" fillId="0" borderId="18" xfId="0" applyNumberFormat="1" applyFont="1" applyFill="1" applyBorder="1" applyAlignment="1">
      <alignment horizontal="center"/>
    </xf>
    <xf numFmtId="0" fontId="1" fillId="0" borderId="18" xfId="0" applyFont="1" applyBorder="1" applyAlignment="1"/>
    <xf numFmtId="49" fontId="14" fillId="0" borderId="18" xfId="0" applyNumberFormat="1" applyFont="1" applyFill="1" applyBorder="1" applyAlignment="1">
      <alignment horizontal="center"/>
    </xf>
    <xf numFmtId="177" fontId="14" fillId="0" borderId="38" xfId="0" applyNumberFormat="1" applyFont="1" applyFill="1" applyBorder="1" applyAlignment="1">
      <alignment horizontal="center"/>
    </xf>
    <xf numFmtId="49" fontId="25" fillId="0" borderId="25" xfId="0" applyNumberFormat="1" applyFont="1" applyFill="1" applyBorder="1" applyAlignment="1">
      <alignment wrapText="1"/>
    </xf>
    <xf numFmtId="181" fontId="1" fillId="0" borderId="18" xfId="0" applyNumberFormat="1" applyFont="1" applyBorder="1" applyAlignment="1">
      <alignment horizontal="center"/>
    </xf>
    <xf numFmtId="49" fontId="24" fillId="0" borderId="25" xfId="0" applyNumberFormat="1" applyFont="1" applyFill="1" applyBorder="1" applyAlignment="1">
      <alignment wrapText="1"/>
    </xf>
    <xf numFmtId="177" fontId="1" fillId="0" borderId="18" xfId="0" applyNumberFormat="1" applyFont="1" applyBorder="1" applyAlignment="1">
      <alignment horizontal="center"/>
    </xf>
    <xf numFmtId="0" fontId="1" fillId="0" borderId="20" xfId="0" applyFont="1" applyBorder="1" applyAlignment="1"/>
    <xf numFmtId="49" fontId="12" fillId="0" borderId="10" xfId="0" applyNumberFormat="1" applyFont="1" applyFill="1" applyBorder="1" applyAlignment="1">
      <alignment horizontal="center"/>
    </xf>
    <xf numFmtId="49" fontId="15" fillId="0" borderId="25" xfId="0" applyNumberFormat="1" applyFont="1" applyFill="1" applyBorder="1" applyAlignment="1">
      <alignment wrapText="1"/>
    </xf>
    <xf numFmtId="49" fontId="15" fillId="0" borderId="18" xfId="0" applyNumberFormat="1" applyFont="1" applyFill="1" applyBorder="1" applyAlignment="1">
      <alignment horizontal="center"/>
    </xf>
    <xf numFmtId="177" fontId="15" fillId="0" borderId="38" xfId="0" applyNumberFormat="1" applyFont="1" applyFill="1" applyBorder="1" applyAlignment="1">
      <alignment horizontal="center"/>
    </xf>
    <xf numFmtId="49" fontId="16" fillId="0" borderId="25" xfId="0" applyNumberFormat="1" applyFont="1" applyFill="1" applyBorder="1" applyAlignment="1">
      <alignment wrapText="1"/>
    </xf>
    <xf numFmtId="49" fontId="16" fillId="0" borderId="18" xfId="0" applyNumberFormat="1" applyFont="1" applyFill="1" applyBorder="1" applyAlignment="1">
      <alignment horizontal="center"/>
    </xf>
    <xf numFmtId="177" fontId="16" fillId="0" borderId="38" xfId="0" applyNumberFormat="1" applyFont="1" applyFill="1" applyBorder="1" applyAlignment="1">
      <alignment horizontal="center"/>
    </xf>
    <xf numFmtId="49" fontId="12" fillId="0" borderId="13" xfId="0" applyNumberFormat="1" applyFont="1" applyFill="1" applyBorder="1" applyAlignment="1">
      <alignment horizontal="center"/>
    </xf>
    <xf numFmtId="49" fontId="1" fillId="0" borderId="18" xfId="0" applyNumberFormat="1" applyFont="1" applyFill="1" applyBorder="1" applyAlignment="1">
      <alignment horizontal="center"/>
    </xf>
    <xf numFmtId="177" fontId="1" fillId="0" borderId="38" xfId="0" applyNumberFormat="1" applyFont="1" applyFill="1" applyBorder="1" applyAlignment="1">
      <alignment horizontal="center"/>
    </xf>
    <xf numFmtId="49" fontId="12" fillId="0" borderId="41" xfId="0" applyNumberFormat="1" applyFont="1" applyFill="1" applyBorder="1" applyAlignment="1">
      <alignment wrapText="1"/>
    </xf>
    <xf numFmtId="49" fontId="12" fillId="0" borderId="18" xfId="0" applyNumberFormat="1" applyFont="1" applyFill="1" applyBorder="1" applyAlignment="1">
      <alignment wrapText="1"/>
    </xf>
    <xf numFmtId="49" fontId="12" fillId="0" borderId="42" xfId="0" applyNumberFormat="1" applyFont="1" applyFill="1" applyBorder="1" applyAlignment="1">
      <alignment wrapText="1"/>
    </xf>
    <xf numFmtId="177" fontId="12" fillId="0" borderId="38" xfId="0" applyNumberFormat="1" applyFont="1" applyFill="1" applyBorder="1" applyAlignment="1">
      <alignment horizontal="center" wrapText="1"/>
    </xf>
    <xf numFmtId="49" fontId="1" fillId="0" borderId="38" xfId="0" applyNumberFormat="1" applyFont="1" applyFill="1" applyBorder="1" applyAlignment="1">
      <alignment horizontal="center"/>
    </xf>
    <xf numFmtId="49" fontId="16" fillId="0" borderId="13" xfId="0" applyNumberFormat="1" applyFont="1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center"/>
    </xf>
    <xf numFmtId="177" fontId="16" fillId="0" borderId="38" xfId="0" applyNumberFormat="1" applyFont="1" applyFill="1" applyBorder="1" applyAlignment="1">
      <alignment horizontal="center" wrapText="1"/>
    </xf>
    <xf numFmtId="49" fontId="20" fillId="0" borderId="18" xfId="0" applyNumberFormat="1" applyFont="1" applyFill="1" applyBorder="1" applyAlignment="1">
      <alignment horizontal="center"/>
    </xf>
    <xf numFmtId="177" fontId="20" fillId="0" borderId="38" xfId="0" applyNumberFormat="1" applyFont="1" applyFill="1" applyBorder="1" applyAlignment="1">
      <alignment horizontal="center"/>
    </xf>
    <xf numFmtId="49" fontId="18" fillId="0" borderId="18" xfId="0" applyNumberFormat="1" applyFont="1" applyFill="1" applyBorder="1" applyAlignment="1">
      <alignment horizontal="center"/>
    </xf>
    <xf numFmtId="177" fontId="18" fillId="0" borderId="38" xfId="0" applyNumberFormat="1" applyFont="1" applyFill="1" applyBorder="1" applyAlignment="1">
      <alignment horizontal="center"/>
    </xf>
    <xf numFmtId="49" fontId="12" fillId="0" borderId="17" xfId="0" applyNumberFormat="1" applyFont="1" applyFill="1" applyBorder="1" applyAlignment="1">
      <alignment horizontal="center"/>
    </xf>
    <xf numFmtId="49" fontId="12" fillId="0" borderId="17" xfId="0" applyNumberFormat="1" applyFont="1" applyFill="1" applyBorder="1" applyAlignment="1">
      <alignment wrapText="1"/>
    </xf>
    <xf numFmtId="0" fontId="2" fillId="0" borderId="18" xfId="0" applyFont="1" applyBorder="1" applyAlignment="1">
      <alignment horizontal="center"/>
    </xf>
    <xf numFmtId="49" fontId="2" fillId="0" borderId="38" xfId="0" applyNumberFormat="1" applyFont="1" applyBorder="1" applyAlignment="1">
      <alignment horizontal="center"/>
    </xf>
    <xf numFmtId="0" fontId="19" fillId="0" borderId="18" xfId="0" applyFont="1" applyBorder="1" applyAlignment="1"/>
    <xf numFmtId="0" fontId="21" fillId="0" borderId="18" xfId="0" applyFont="1" applyBorder="1" applyAlignment="1"/>
    <xf numFmtId="177" fontId="12" fillId="0" borderId="10" xfId="0" applyNumberFormat="1" applyFont="1" applyFill="1" applyBorder="1" applyAlignment="1">
      <alignment horizontal="center"/>
    </xf>
    <xf numFmtId="49" fontId="13" fillId="0" borderId="43" xfId="0" applyNumberFormat="1" applyFont="1" applyFill="1" applyBorder="1" applyAlignment="1">
      <alignment wrapText="1"/>
    </xf>
    <xf numFmtId="0" fontId="2" fillId="0" borderId="36" xfId="0" applyFont="1" applyBorder="1" applyAlignment="1"/>
    <xf numFmtId="0" fontId="2" fillId="0" borderId="34" xfId="0" applyFont="1" applyBorder="1" applyAlignment="1"/>
    <xf numFmtId="177" fontId="2" fillId="0" borderId="40" xfId="0" applyNumberFormat="1" applyFont="1" applyBorder="1" applyAlignment="1">
      <alignment horizontal="center"/>
    </xf>
    <xf numFmtId="0" fontId="13" fillId="0" borderId="17" xfId="0" applyFont="1" applyFill="1" applyBorder="1" applyAlignment="1">
      <alignment horizontal="center" wrapText="1"/>
    </xf>
    <xf numFmtId="49" fontId="13" fillId="0" borderId="17" xfId="0" applyNumberFormat="1" applyFont="1" applyFill="1" applyBorder="1" applyAlignment="1">
      <alignment horizontal="center" wrapText="1"/>
    </xf>
    <xf numFmtId="49" fontId="12" fillId="0" borderId="17" xfId="0" applyNumberFormat="1" applyFont="1" applyFill="1" applyBorder="1" applyAlignment="1">
      <alignment horizontal="center" wrapText="1"/>
    </xf>
    <xf numFmtId="49" fontId="23" fillId="0" borderId="25" xfId="0" applyNumberFormat="1" applyFont="1" applyFill="1" applyBorder="1" applyAlignment="1">
      <alignment wrapText="1"/>
    </xf>
    <xf numFmtId="49" fontId="23" fillId="0" borderId="17" xfId="0" applyNumberFormat="1" applyFont="1" applyFill="1" applyBorder="1" applyAlignment="1">
      <alignment horizontal="center" wrapText="1"/>
    </xf>
    <xf numFmtId="49" fontId="23" fillId="0" borderId="18" xfId="0" applyNumberFormat="1" applyFont="1" applyFill="1" applyBorder="1" applyAlignment="1">
      <alignment horizontal="center"/>
    </xf>
    <xf numFmtId="177" fontId="23" fillId="0" borderId="38" xfId="0" applyNumberFormat="1" applyFont="1" applyFill="1" applyBorder="1" applyAlignment="1">
      <alignment horizontal="center"/>
    </xf>
    <xf numFmtId="49" fontId="14" fillId="0" borderId="17" xfId="0" applyNumberFormat="1" applyFont="1" applyFill="1" applyBorder="1" applyAlignment="1">
      <alignment horizontal="center" wrapText="1"/>
    </xf>
    <xf numFmtId="49" fontId="13" fillId="0" borderId="17" xfId="0" applyNumberFormat="1" applyFont="1" applyFill="1" applyBorder="1" applyAlignment="1">
      <alignment horizontal="center"/>
    </xf>
    <xf numFmtId="49" fontId="15" fillId="0" borderId="17" xfId="0" applyNumberFormat="1" applyFont="1" applyFill="1" applyBorder="1" applyAlignment="1">
      <alignment horizontal="center" wrapText="1"/>
    </xf>
    <xf numFmtId="49" fontId="15" fillId="0" borderId="17" xfId="0" applyNumberFormat="1" applyFont="1" applyFill="1" applyBorder="1" applyAlignment="1">
      <alignment horizontal="center"/>
    </xf>
    <xf numFmtId="49" fontId="12" fillId="0" borderId="13" xfId="0" applyNumberFormat="1" applyFont="1" applyFill="1" applyBorder="1" applyAlignment="1">
      <alignment horizontal="center" wrapText="1"/>
    </xf>
    <xf numFmtId="49" fontId="12" fillId="0" borderId="43" xfId="0" applyNumberFormat="1" applyFont="1" applyFill="1" applyBorder="1" applyAlignment="1">
      <alignment wrapText="1"/>
    </xf>
    <xf numFmtId="49" fontId="17" fillId="0" borderId="18" xfId="0" applyNumberFormat="1" applyFont="1" applyFill="1" applyBorder="1" applyAlignment="1">
      <alignment horizontal="center"/>
    </xf>
    <xf numFmtId="49" fontId="17" fillId="0" borderId="17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" fontId="12" fillId="0" borderId="38" xfId="0" applyNumberFormat="1" applyFont="1" applyFill="1" applyBorder="1" applyAlignment="1">
      <alignment horizontal="center" wrapText="1"/>
    </xf>
    <xf numFmtId="49" fontId="16" fillId="0" borderId="41" xfId="0" applyNumberFormat="1" applyFont="1" applyFill="1" applyBorder="1" applyAlignment="1">
      <alignment wrapText="1"/>
    </xf>
    <xf numFmtId="49" fontId="16" fillId="0" borderId="14" xfId="0" applyNumberFormat="1" applyFont="1" applyFill="1" applyBorder="1" applyAlignment="1">
      <alignment horizontal="center" wrapText="1"/>
    </xf>
    <xf numFmtId="49" fontId="20" fillId="0" borderId="25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horizontal="center" wrapText="1"/>
    </xf>
    <xf numFmtId="49" fontId="13" fillId="0" borderId="25" xfId="0" applyNumberFormat="1" applyFont="1" applyFill="1" applyBorder="1" applyAlignment="1"/>
    <xf numFmtId="49" fontId="18" fillId="0" borderId="25" xfId="0" applyNumberFormat="1" applyFont="1" applyFill="1" applyBorder="1" applyAlignment="1">
      <alignment wrapText="1"/>
    </xf>
    <xf numFmtId="49" fontId="18" fillId="0" borderId="17" xfId="0" applyNumberFormat="1" applyFont="1" applyFill="1" applyBorder="1" applyAlignment="1">
      <alignment horizontal="center" wrapText="1"/>
    </xf>
    <xf numFmtId="49" fontId="13" fillId="0" borderId="18" xfId="0" applyNumberFormat="1" applyFont="1" applyFill="1" applyBorder="1" applyAlignment="1">
      <alignment horizontal="left" wrapText="1"/>
    </xf>
    <xf numFmtId="49" fontId="16" fillId="0" borderId="17" xfId="0" applyNumberFormat="1" applyFont="1" applyFill="1" applyBorder="1" applyAlignment="1">
      <alignment wrapText="1"/>
    </xf>
    <xf numFmtId="49" fontId="15" fillId="0" borderId="17" xfId="0" applyNumberFormat="1" applyFont="1" applyFill="1" applyBorder="1" applyAlignment="1">
      <alignment wrapText="1"/>
    </xf>
    <xf numFmtId="49" fontId="12" fillId="0" borderId="34" xfId="0" applyNumberFormat="1" applyFont="1" applyFill="1" applyBorder="1" applyAlignment="1">
      <alignment wrapText="1"/>
    </xf>
    <xf numFmtId="0" fontId="1" fillId="0" borderId="34" xfId="0" applyFont="1" applyBorder="1" applyAlignment="1"/>
    <xf numFmtId="181" fontId="18" fillId="0" borderId="18" xfId="0" applyNumberFormat="1" applyFont="1" applyFill="1" applyBorder="1" applyAlignment="1">
      <alignment horizontal="center"/>
    </xf>
    <xf numFmtId="181" fontId="7" fillId="0" borderId="18" xfId="0" applyNumberFormat="1" applyFont="1" applyFill="1" applyBorder="1" applyAlignment="1">
      <alignment horizontal="center"/>
    </xf>
    <xf numFmtId="177" fontId="5" fillId="0" borderId="18" xfId="0" applyNumberFormat="1" applyFont="1" applyFill="1" applyBorder="1" applyAlignment="1">
      <alignment horizontal="center"/>
    </xf>
    <xf numFmtId="181" fontId="5" fillId="0" borderId="18" xfId="0" applyNumberFormat="1" applyFont="1" applyFill="1" applyBorder="1" applyAlignment="1">
      <alignment horizontal="center"/>
    </xf>
    <xf numFmtId="177" fontId="7" fillId="0" borderId="18" xfId="0" applyNumberFormat="1" applyFont="1" applyFill="1" applyBorder="1" applyAlignment="1">
      <alignment horizontal="center"/>
    </xf>
    <xf numFmtId="181" fontId="3" fillId="0" borderId="18" xfId="0" applyNumberFormat="1" applyFont="1" applyBorder="1" applyAlignment="1">
      <alignment horizontal="center"/>
    </xf>
    <xf numFmtId="4" fontId="12" fillId="0" borderId="18" xfId="0" applyNumberFormat="1" applyFont="1" applyFill="1" applyBorder="1" applyAlignment="1">
      <alignment horizontal="center" wrapText="1"/>
    </xf>
    <xf numFmtId="177" fontId="12" fillId="0" borderId="18" xfId="0" applyNumberFormat="1" applyFont="1" applyFill="1" applyBorder="1" applyAlignment="1">
      <alignment horizontal="center" wrapText="1"/>
    </xf>
    <xf numFmtId="177" fontId="1" fillId="0" borderId="18" xfId="0" applyNumberFormat="1" applyFont="1" applyFill="1" applyBorder="1" applyAlignment="1">
      <alignment horizontal="center"/>
    </xf>
    <xf numFmtId="181" fontId="12" fillId="0" borderId="18" xfId="0" applyNumberFormat="1" applyFont="1" applyFill="1" applyBorder="1" applyAlignment="1">
      <alignment horizontal="center"/>
    </xf>
    <xf numFmtId="177" fontId="15" fillId="0" borderId="18" xfId="0" applyNumberFormat="1" applyFont="1" applyFill="1" applyBorder="1" applyAlignment="1">
      <alignment horizontal="center"/>
    </xf>
    <xf numFmtId="181" fontId="3" fillId="0" borderId="18" xfId="0" applyNumberFormat="1" applyFont="1" applyBorder="1" applyAlignment="1">
      <alignment horizontal="right"/>
    </xf>
    <xf numFmtId="177" fontId="0" fillId="0" borderId="18" xfId="0" applyNumberFormat="1" applyBorder="1" applyAlignment="1">
      <alignment horizontal="center"/>
    </xf>
    <xf numFmtId="177" fontId="2" fillId="0" borderId="44" xfId="0" applyNumberFormat="1" applyFont="1" applyFill="1" applyBorder="1" applyAlignment="1">
      <alignment horizontal="right" vertical="center"/>
    </xf>
    <xf numFmtId="0" fontId="0" fillId="0" borderId="17" xfId="0" applyBorder="1" applyAlignment="1"/>
    <xf numFmtId="177" fontId="2" fillId="0" borderId="44" xfId="0" applyNumberFormat="1" applyFont="1" applyBorder="1" applyAlignment="1">
      <alignment horizontal="right" vertical="center"/>
    </xf>
    <xf numFmtId="0" fontId="0" fillId="0" borderId="20" xfId="0" applyBorder="1" applyAlignment="1"/>
    <xf numFmtId="177" fontId="2" fillId="0" borderId="18" xfId="0" applyNumberFormat="1" applyFont="1" applyFill="1" applyBorder="1" applyAlignment="1">
      <alignment horizontal="right" vertical="center"/>
    </xf>
    <xf numFmtId="2" fontId="4" fillId="0" borderId="18" xfId="0" applyNumberFormat="1" applyFont="1" applyBorder="1" applyAlignment="1">
      <alignment horizontal="right" vertical="center"/>
    </xf>
    <xf numFmtId="2" fontId="1" fillId="0" borderId="18" xfId="0" applyNumberFormat="1" applyFont="1" applyBorder="1" applyAlignment="1">
      <alignment horizontal="right" vertical="center"/>
    </xf>
    <xf numFmtId="177" fontId="2" fillId="0" borderId="18" xfId="0" applyNumberFormat="1" applyFont="1" applyBorder="1" applyAlignment="1">
      <alignment horizontal="right" vertical="center"/>
    </xf>
    <xf numFmtId="177" fontId="2" fillId="0" borderId="18" xfId="0" applyNumberFormat="1" applyFont="1" applyBorder="1" applyAlignment="1">
      <alignment horizontal="center"/>
    </xf>
    <xf numFmtId="49" fontId="15" fillId="0" borderId="42" xfId="0" applyNumberFormat="1" applyFont="1" applyFill="1" applyBorder="1" applyAlignment="1">
      <alignment wrapText="1"/>
    </xf>
    <xf numFmtId="49" fontId="15" fillId="0" borderId="13" xfId="0" applyNumberFormat="1" applyFont="1" applyFill="1" applyBorder="1" applyAlignment="1">
      <alignment horizontal="center" wrapText="1"/>
    </xf>
    <xf numFmtId="49" fontId="15" fillId="0" borderId="13" xfId="0" applyNumberFormat="1" applyFont="1" applyFill="1" applyBorder="1" applyAlignment="1">
      <alignment horizontal="center"/>
    </xf>
    <xf numFmtId="177" fontId="1" fillId="0" borderId="18" xfId="0" applyNumberFormat="1" applyFont="1" applyBorder="1" applyAlignment="1"/>
    <xf numFmtId="0" fontId="0" fillId="0" borderId="38" xfId="0" applyBorder="1" applyAlignment="1"/>
    <xf numFmtId="181" fontId="1" fillId="0" borderId="38" xfId="0" applyNumberFormat="1" applyFont="1" applyBorder="1" applyAlignment="1">
      <alignment horizontal="center"/>
    </xf>
    <xf numFmtId="177" fontId="1" fillId="0" borderId="38" xfId="0" applyNumberFormat="1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right"/>
    </xf>
    <xf numFmtId="181" fontId="3" fillId="0" borderId="45" xfId="0" applyNumberFormat="1" applyFont="1" applyBorder="1" applyAlignment="1">
      <alignment horizontal="right"/>
    </xf>
    <xf numFmtId="181" fontId="0" fillId="0" borderId="37" xfId="0" applyNumberFormat="1" applyFont="1" applyBorder="1" applyAlignment="1">
      <alignment horizontal="right"/>
    </xf>
    <xf numFmtId="181" fontId="0" fillId="0" borderId="46" xfId="0" applyNumberFormat="1" applyFont="1" applyBorder="1" applyAlignment="1">
      <alignment horizontal="right"/>
    </xf>
    <xf numFmtId="181" fontId="0" fillId="0" borderId="0" xfId="0" applyNumberFormat="1" applyFont="1" applyBorder="1" applyAlignment="1">
      <alignment horizontal="right"/>
    </xf>
    <xf numFmtId="181" fontId="0" fillId="0" borderId="47" xfId="0" applyNumberFormat="1" applyFont="1" applyBorder="1" applyAlignment="1">
      <alignment horizontal="right"/>
    </xf>
    <xf numFmtId="181" fontId="0" fillId="0" borderId="12" xfId="0" applyNumberFormat="1" applyFont="1" applyBorder="1" applyAlignment="1">
      <alignment horizontal="right"/>
    </xf>
    <xf numFmtId="181" fontId="0" fillId="0" borderId="38" xfId="0" applyNumberFormat="1" applyFont="1" applyBorder="1" applyAlignment="1">
      <alignment horizontal="right"/>
    </xf>
    <xf numFmtId="181" fontId="3" fillId="0" borderId="37" xfId="0" applyNumberFormat="1" applyFont="1" applyBorder="1" applyAlignment="1">
      <alignment horizontal="right"/>
    </xf>
    <xf numFmtId="181" fontId="3" fillId="0" borderId="38" xfId="0" applyNumberFormat="1" applyFont="1" applyBorder="1" applyAlignment="1">
      <alignment horizontal="right"/>
    </xf>
    <xf numFmtId="181" fontId="0" fillId="0" borderId="18" xfId="0" applyNumberFormat="1" applyFont="1" applyBorder="1" applyAlignment="1">
      <alignment horizontal="right"/>
    </xf>
    <xf numFmtId="181" fontId="10" fillId="0" borderId="38" xfId="0" applyNumberFormat="1" applyFont="1" applyBorder="1" applyAlignment="1">
      <alignment horizontal="right"/>
    </xf>
    <xf numFmtId="177" fontId="0" fillId="0" borderId="18" xfId="0" applyNumberFormat="1" applyBorder="1" applyAlignment="1"/>
    <xf numFmtId="181" fontId="22" fillId="0" borderId="18" xfId="0" applyNumberFormat="1" applyFont="1" applyBorder="1" applyAlignment="1">
      <alignment horizontal="center"/>
    </xf>
    <xf numFmtId="4" fontId="22" fillId="0" borderId="18" xfId="0" applyNumberFormat="1" applyFont="1" applyBorder="1" applyAlignment="1">
      <alignment horizontal="center"/>
    </xf>
    <xf numFmtId="49" fontId="12" fillId="0" borderId="16" xfId="0" applyNumberFormat="1" applyFont="1" applyFill="1" applyBorder="1" applyAlignment="1">
      <alignment horizontal="center" wrapText="1"/>
    </xf>
    <xf numFmtId="4" fontId="1" fillId="0" borderId="18" xfId="0" applyNumberFormat="1" applyFont="1" applyBorder="1" applyAlignment="1">
      <alignment horizontal="center"/>
    </xf>
    <xf numFmtId="2" fontId="0" fillId="0" borderId="15" xfId="0" applyNumberFormat="1" applyFill="1" applyBorder="1" applyAlignment="1"/>
    <xf numFmtId="181" fontId="0" fillId="0" borderId="19" xfId="0" applyNumberFormat="1" applyFont="1" applyBorder="1" applyAlignment="1">
      <alignment horizontal="right"/>
    </xf>
    <xf numFmtId="181" fontId="0" fillId="0" borderId="20" xfId="0" applyNumberFormat="1" applyBorder="1" applyAlignment="1">
      <alignment horizontal="right"/>
    </xf>
    <xf numFmtId="181" fontId="0" fillId="0" borderId="19" xfId="0" applyNumberFormat="1" applyBorder="1" applyAlignment="1">
      <alignment horizontal="right"/>
    </xf>
    <xf numFmtId="0" fontId="1" fillId="0" borderId="32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31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29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49" fontId="1" fillId="0" borderId="18" xfId="0" applyNumberFormat="1" applyFont="1" applyBorder="1" applyAlignment="1">
      <alignment horizontal="center"/>
    </xf>
    <xf numFmtId="181" fontId="3" fillId="0" borderId="20" xfId="0" applyNumberFormat="1" applyFont="1" applyBorder="1" applyAlignment="1">
      <alignment horizontal="center"/>
    </xf>
    <xf numFmtId="181" fontId="3" fillId="0" borderId="19" xfId="0" applyNumberFormat="1" applyFont="1" applyBorder="1" applyAlignment="1">
      <alignment horizontal="center"/>
    </xf>
    <xf numFmtId="49" fontId="2" fillId="0" borderId="20" xfId="0" applyNumberFormat="1" applyFont="1" applyBorder="1" applyAlignment="1">
      <alignment horizontal="center"/>
    </xf>
    <xf numFmtId="49" fontId="2" fillId="0" borderId="19" xfId="0" applyNumberFormat="1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32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0" fontId="1" fillId="0" borderId="29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1" fillId="0" borderId="2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181" fontId="0" fillId="0" borderId="20" xfId="0" applyNumberFormat="1" applyBorder="1" applyAlignment="1"/>
    <xf numFmtId="181" fontId="0" fillId="0" borderId="15" xfId="0" applyNumberFormat="1" applyBorder="1" applyAlignment="1"/>
    <xf numFmtId="181" fontId="0" fillId="0" borderId="19" xfId="0" applyNumberFormat="1" applyBorder="1" applyAlignment="1"/>
    <xf numFmtId="49" fontId="0" fillId="0" borderId="20" xfId="0" applyNumberFormat="1" applyBorder="1" applyAlignment="1">
      <alignment horizontal="center" wrapText="1"/>
    </xf>
    <xf numFmtId="49" fontId="0" fillId="0" borderId="19" xfId="0" applyNumberFormat="1" applyBorder="1" applyAlignment="1">
      <alignment horizontal="center" wrapText="1"/>
    </xf>
    <xf numFmtId="0" fontId="0" fillId="0" borderId="2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9" xfId="0" applyBorder="1" applyAlignment="1">
      <alignment horizontal="center"/>
    </xf>
    <xf numFmtId="0" fontId="1" fillId="0" borderId="30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48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181" fontId="0" fillId="0" borderId="18" xfId="0" applyNumberFormat="1" applyFont="1" applyBorder="1" applyAlignment="1">
      <alignment horizontal="right"/>
    </xf>
    <xf numFmtId="181" fontId="0" fillId="0" borderId="20" xfId="0" applyNumberFormat="1" applyBorder="1" applyAlignment="1">
      <alignment horizontal="center"/>
    </xf>
    <xf numFmtId="181" fontId="0" fillId="0" borderId="15" xfId="0" applyNumberFormat="1" applyBorder="1" applyAlignment="1">
      <alignment horizontal="center"/>
    </xf>
    <xf numFmtId="181" fontId="0" fillId="0" borderId="19" xfId="0" applyNumberFormat="1" applyBorder="1" applyAlignment="1">
      <alignment horizontal="center"/>
    </xf>
    <xf numFmtId="177" fontId="0" fillId="0" borderId="20" xfId="0" applyNumberFormat="1" applyBorder="1" applyAlignment="1">
      <alignment horizontal="center"/>
    </xf>
    <xf numFmtId="177" fontId="0" fillId="0" borderId="19" xfId="0" applyNumberFormat="1" applyBorder="1" applyAlignment="1">
      <alignment horizontal="center"/>
    </xf>
    <xf numFmtId="0" fontId="0" fillId="0" borderId="20" xfId="0" applyBorder="1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20" xfId="0" applyBorder="1" applyAlignment="1">
      <alignment horizontal="right"/>
    </xf>
    <xf numFmtId="0" fontId="0" fillId="0" borderId="19" xfId="0" applyBorder="1" applyAlignment="1">
      <alignment horizontal="right"/>
    </xf>
    <xf numFmtId="2" fontId="0" fillId="0" borderId="37" xfId="0" applyNumberForma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57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/>
    </xf>
    <xf numFmtId="0" fontId="1" fillId="0" borderId="53" xfId="0" applyFont="1" applyFill="1" applyBorder="1" applyAlignment="1">
      <alignment horizontal="center" vertical="center"/>
    </xf>
    <xf numFmtId="0" fontId="1" fillId="0" borderId="54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wrapText="1"/>
    </xf>
    <xf numFmtId="0" fontId="4" fillId="0" borderId="2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50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16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/>
    </xf>
    <xf numFmtId="0" fontId="2" fillId="0" borderId="55" xfId="0" applyFont="1" applyFill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2" fillId="0" borderId="44" xfId="0" applyFont="1" applyBorder="1" applyAlignment="1">
      <alignment horizontal="right" vertical="center"/>
    </xf>
    <xf numFmtId="0" fontId="1" fillId="0" borderId="18" xfId="0" applyFont="1" applyBorder="1" applyAlignment="1">
      <alignment horizontal="center" vertical="center" wrapText="1"/>
    </xf>
    <xf numFmtId="0" fontId="12" fillId="0" borderId="38" xfId="0" applyFont="1" applyFill="1" applyBorder="1" applyAlignment="1">
      <alignment horizontal="center" wrapText="1"/>
    </xf>
    <xf numFmtId="0" fontId="12" fillId="0" borderId="17" xfId="0" applyFont="1" applyFill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2" xfId="0" applyFont="1" applyBorder="1" applyAlignment="1">
      <alignment horizontal="center"/>
    </xf>
    <xf numFmtId="0" fontId="12" fillId="0" borderId="61" xfId="0" applyFont="1" applyFill="1" applyBorder="1" applyAlignment="1">
      <alignment horizontal="center" vertical="center" wrapText="1"/>
    </xf>
    <xf numFmtId="0" fontId="12" fillId="0" borderId="38" xfId="0" applyFont="1" applyBorder="1" applyAlignment="1">
      <alignment wrapText="1"/>
    </xf>
    <xf numFmtId="0" fontId="12" fillId="0" borderId="62" xfId="0" applyFont="1" applyFill="1" applyBorder="1" applyAlignment="1">
      <alignment horizontal="center" vertical="center" wrapText="1"/>
    </xf>
    <xf numFmtId="0" fontId="12" fillId="0" borderId="25" xfId="0" applyFont="1" applyBorder="1" applyAlignment="1">
      <alignment wrapText="1"/>
    </xf>
    <xf numFmtId="0" fontId="12" fillId="0" borderId="63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18" xfId="0" applyFont="1" applyBorder="1" applyAlignment="1">
      <alignment wrapText="1"/>
    </xf>
    <xf numFmtId="0" fontId="12" fillId="0" borderId="18" xfId="0" applyFont="1" applyBorder="1" applyAlignment="1">
      <alignment horizontal="center" vertical="center" wrapText="1"/>
    </xf>
    <xf numFmtId="0" fontId="6" fillId="0" borderId="62" xfId="0" applyFont="1" applyFill="1" applyBorder="1" applyAlignment="1">
      <alignment horizontal="center" vertical="center" wrapText="1"/>
    </xf>
    <xf numFmtId="0" fontId="6" fillId="0" borderId="25" xfId="0" applyFont="1" applyBorder="1" applyAlignment="1">
      <alignment wrapText="1"/>
    </xf>
    <xf numFmtId="0" fontId="3" fillId="0" borderId="5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2" fillId="0" borderId="28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46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47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wrapText="1"/>
    </xf>
    <xf numFmtId="0" fontId="12" fillId="0" borderId="15" xfId="0" applyFont="1" applyFill="1" applyBorder="1" applyAlignment="1">
      <alignment horizontal="center" wrapText="1"/>
    </xf>
    <xf numFmtId="0" fontId="12" fillId="0" borderId="19" xfId="0" applyFont="1" applyFill="1" applyBorder="1" applyAlignment="1">
      <alignment horizont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workbookViewId="0">
      <selection activeCell="K27" sqref="K27:K31"/>
    </sheetView>
  </sheetViews>
  <sheetFormatPr defaultRowHeight="13.2" x14ac:dyDescent="0.25"/>
  <cols>
    <col min="1" max="1" width="10.33203125" customWidth="1"/>
    <col min="2" max="2" width="10.88671875" customWidth="1"/>
    <col min="3" max="3" width="26.44140625" customWidth="1"/>
    <col min="4" max="4" width="5.44140625" customWidth="1"/>
    <col min="5" max="5" width="19.33203125" customWidth="1"/>
    <col min="6" max="6" width="10" customWidth="1"/>
    <col min="7" max="7" width="9.5546875" customWidth="1"/>
    <col min="8" max="8" width="0" hidden="1" customWidth="1"/>
    <col min="13" max="13" width="12.44140625" customWidth="1"/>
  </cols>
  <sheetData>
    <row r="1" spans="1:13" x14ac:dyDescent="0.25">
      <c r="A1" s="13" t="s">
        <v>445</v>
      </c>
      <c r="B1" s="13"/>
      <c r="C1" s="13"/>
      <c r="D1" s="13"/>
      <c r="E1" s="13"/>
      <c r="F1" s="63"/>
    </row>
    <row r="2" spans="1:13" x14ac:dyDescent="0.25">
      <c r="A2" t="s">
        <v>190</v>
      </c>
      <c r="E2" s="16"/>
      <c r="F2" s="16"/>
    </row>
    <row r="3" spans="1:13" x14ac:dyDescent="0.25">
      <c r="A3" t="s">
        <v>383</v>
      </c>
    </row>
    <row r="4" spans="1:13" x14ac:dyDescent="0.25">
      <c r="A4" t="s">
        <v>422</v>
      </c>
    </row>
    <row r="5" spans="1:13" x14ac:dyDescent="0.25">
      <c r="C5" s="14" t="s">
        <v>423</v>
      </c>
      <c r="D5" s="14"/>
      <c r="E5" s="14"/>
      <c r="F5" s="14"/>
      <c r="G5" s="14"/>
    </row>
    <row r="6" spans="1:13" x14ac:dyDescent="0.25">
      <c r="A6" t="s">
        <v>453</v>
      </c>
    </row>
    <row r="7" spans="1:13" x14ac:dyDescent="0.25">
      <c r="A7" s="9" t="s">
        <v>380</v>
      </c>
      <c r="B7" s="9"/>
      <c r="C7" s="9"/>
      <c r="D7" s="9"/>
      <c r="E7" s="9"/>
      <c r="F7" s="66"/>
    </row>
    <row r="8" spans="1:13" x14ac:dyDescent="0.25">
      <c r="A8" s="9" t="s">
        <v>424</v>
      </c>
      <c r="B8" s="9"/>
      <c r="C8" s="9"/>
      <c r="D8" s="9"/>
      <c r="E8" s="9"/>
      <c r="F8" s="66"/>
    </row>
    <row r="9" spans="1:13" x14ac:dyDescent="0.25">
      <c r="E9" s="15"/>
      <c r="F9" s="15"/>
    </row>
    <row r="10" spans="1:13" ht="13.8" thickBot="1" x14ac:dyDescent="0.3">
      <c r="E10" s="15"/>
      <c r="F10" s="29"/>
    </row>
    <row r="11" spans="1:13" ht="12.75" customHeight="1" x14ac:dyDescent="0.25">
      <c r="A11" s="304" t="s">
        <v>181</v>
      </c>
      <c r="B11" s="305"/>
      <c r="C11" s="306"/>
      <c r="D11" s="83"/>
      <c r="E11" s="84" t="s">
        <v>19</v>
      </c>
      <c r="F11" s="291" t="s">
        <v>364</v>
      </c>
      <c r="G11" s="291" t="s">
        <v>365</v>
      </c>
      <c r="H11" s="291" t="s">
        <v>365</v>
      </c>
      <c r="I11" s="296" t="s">
        <v>365</v>
      </c>
      <c r="J11" s="296" t="s">
        <v>365</v>
      </c>
      <c r="K11" s="296" t="s">
        <v>365</v>
      </c>
      <c r="L11" s="296" t="s">
        <v>365</v>
      </c>
    </row>
    <row r="12" spans="1:13" ht="26.25" customHeight="1" x14ac:dyDescent="0.25">
      <c r="A12" s="85"/>
      <c r="B12" s="19"/>
      <c r="C12" s="21"/>
      <c r="D12" s="21"/>
      <c r="E12" s="30" t="s">
        <v>194</v>
      </c>
      <c r="F12" s="292"/>
      <c r="G12" s="292"/>
      <c r="H12" s="292"/>
      <c r="I12" s="297"/>
      <c r="J12" s="297"/>
      <c r="K12" s="297"/>
      <c r="L12" s="297"/>
    </row>
    <row r="13" spans="1:13" x14ac:dyDescent="0.25">
      <c r="A13" s="86" t="s">
        <v>182</v>
      </c>
      <c r="B13" s="25"/>
      <c r="C13" s="26"/>
      <c r="D13" s="44">
        <v>182</v>
      </c>
      <c r="E13" s="37" t="s">
        <v>17</v>
      </c>
      <c r="F13" s="255">
        <v>48.1</v>
      </c>
      <c r="G13" s="113">
        <v>48.1</v>
      </c>
      <c r="H13" s="113">
        <v>48.1</v>
      </c>
      <c r="I13" s="113">
        <v>48.1</v>
      </c>
      <c r="J13" s="27">
        <v>48.1</v>
      </c>
      <c r="K13" s="27">
        <v>48.1</v>
      </c>
      <c r="L13" s="27">
        <v>48.1</v>
      </c>
      <c r="M13" s="265"/>
    </row>
    <row r="14" spans="1:13" ht="22.5" hidden="1" customHeight="1" x14ac:dyDescent="0.25">
      <c r="A14" s="12" t="s">
        <v>226</v>
      </c>
      <c r="B14" s="11"/>
      <c r="C14" s="10"/>
      <c r="D14" s="104">
        <v>182</v>
      </c>
      <c r="E14" s="37" t="s">
        <v>225</v>
      </c>
      <c r="F14" s="259">
        <v>0</v>
      </c>
      <c r="G14" s="113">
        <v>57</v>
      </c>
      <c r="H14" s="27"/>
      <c r="I14" s="27"/>
      <c r="J14" s="27"/>
      <c r="K14" s="27"/>
      <c r="L14" s="27"/>
    </row>
    <row r="15" spans="1:13" x14ac:dyDescent="0.25">
      <c r="A15" s="87" t="s">
        <v>183</v>
      </c>
      <c r="B15" s="29"/>
      <c r="C15" s="22"/>
      <c r="D15" s="45" t="s">
        <v>12</v>
      </c>
      <c r="E15" s="103" t="s">
        <v>18</v>
      </c>
      <c r="F15" s="256">
        <f>F18+F19</f>
        <v>322.8</v>
      </c>
      <c r="G15" s="228">
        <f t="shared" ref="G15:L15" si="0">G16+G19</f>
        <v>322.8</v>
      </c>
      <c r="H15" s="228">
        <f t="shared" si="0"/>
        <v>233.7</v>
      </c>
      <c r="I15" s="228">
        <f t="shared" si="0"/>
        <v>322.8</v>
      </c>
      <c r="J15" s="228">
        <f t="shared" si="0"/>
        <v>322.8</v>
      </c>
      <c r="K15" s="228">
        <f t="shared" si="0"/>
        <v>322.8</v>
      </c>
      <c r="L15" s="228">
        <f t="shared" si="0"/>
        <v>322.8</v>
      </c>
    </row>
    <row r="16" spans="1:13" x14ac:dyDescent="0.25">
      <c r="A16" s="88" t="s">
        <v>10</v>
      </c>
      <c r="B16" s="17"/>
      <c r="C16" s="18"/>
      <c r="D16" s="18"/>
      <c r="E16" s="40"/>
      <c r="F16" s="251"/>
      <c r="G16" s="293">
        <v>32.700000000000003</v>
      </c>
      <c r="H16" s="293">
        <v>33.700000000000003</v>
      </c>
      <c r="I16" s="293">
        <v>32.700000000000003</v>
      </c>
      <c r="J16" s="293">
        <v>32.700000000000003</v>
      </c>
      <c r="K16" s="293">
        <v>32.700000000000003</v>
      </c>
      <c r="L16" s="293">
        <v>32.700000000000003</v>
      </c>
    </row>
    <row r="17" spans="1:13" x14ac:dyDescent="0.25">
      <c r="A17" s="89" t="s">
        <v>11</v>
      </c>
      <c r="B17" s="29"/>
      <c r="C17" s="82"/>
      <c r="D17" s="29"/>
      <c r="E17" s="31"/>
      <c r="F17" s="250"/>
      <c r="G17" s="294"/>
      <c r="H17" s="294"/>
      <c r="I17" s="294"/>
      <c r="J17" s="294"/>
      <c r="K17" s="294"/>
      <c r="L17" s="294"/>
    </row>
    <row r="18" spans="1:13" x14ac:dyDescent="0.25">
      <c r="A18" s="90" t="s">
        <v>342</v>
      </c>
      <c r="B18" s="28"/>
      <c r="C18" s="20"/>
      <c r="D18" s="60">
        <v>182</v>
      </c>
      <c r="E18" s="36" t="s">
        <v>343</v>
      </c>
      <c r="F18" s="254">
        <v>32.700000000000003</v>
      </c>
      <c r="G18" s="295"/>
      <c r="H18" s="295"/>
      <c r="I18" s="295"/>
      <c r="J18" s="295"/>
      <c r="K18" s="295"/>
      <c r="L18" s="295"/>
      <c r="M18" s="75"/>
    </row>
    <row r="19" spans="1:13" x14ac:dyDescent="0.25">
      <c r="A19" s="86" t="s">
        <v>184</v>
      </c>
      <c r="B19" s="25"/>
      <c r="C19" s="26"/>
      <c r="D19" s="44">
        <v>182</v>
      </c>
      <c r="E19" s="37" t="s">
        <v>20</v>
      </c>
      <c r="F19" s="255">
        <v>290.10000000000002</v>
      </c>
      <c r="G19" s="113">
        <v>290.10000000000002</v>
      </c>
      <c r="H19" s="113">
        <v>200</v>
      </c>
      <c r="I19" s="27">
        <v>290.10000000000002</v>
      </c>
      <c r="J19" s="27">
        <v>290.10000000000002</v>
      </c>
      <c r="K19" s="27">
        <v>290.10000000000002</v>
      </c>
      <c r="L19" s="27">
        <v>290.10000000000002</v>
      </c>
      <c r="M19" s="265"/>
    </row>
    <row r="20" spans="1:13" hidden="1" x14ac:dyDescent="0.25">
      <c r="A20" s="89" t="s">
        <v>13</v>
      </c>
      <c r="B20" s="29"/>
      <c r="C20" s="22"/>
      <c r="D20" s="22"/>
      <c r="E20" s="31"/>
      <c r="F20" s="250"/>
      <c r="G20" s="113"/>
      <c r="H20" s="27"/>
      <c r="I20" s="27"/>
      <c r="J20" s="27"/>
      <c r="K20" s="27"/>
      <c r="L20" s="27"/>
    </row>
    <row r="21" spans="1:13" hidden="1" x14ac:dyDescent="0.25">
      <c r="A21" s="89" t="s">
        <v>14</v>
      </c>
      <c r="B21" s="29"/>
      <c r="C21" s="22"/>
      <c r="D21" s="42"/>
      <c r="E21" s="31"/>
      <c r="F21" s="250"/>
      <c r="G21" s="113"/>
      <c r="H21" s="27"/>
      <c r="I21" s="27"/>
      <c r="J21" s="27"/>
      <c r="K21" s="27"/>
      <c r="L21" s="27"/>
    </row>
    <row r="22" spans="1:13" hidden="1" x14ac:dyDescent="0.25">
      <c r="A22" s="89" t="s">
        <v>15</v>
      </c>
      <c r="B22" s="29"/>
      <c r="C22" s="22"/>
      <c r="D22" s="42"/>
      <c r="E22" s="31"/>
      <c r="F22" s="250"/>
      <c r="G22" s="113"/>
      <c r="H22" s="27"/>
      <c r="I22" s="27"/>
      <c r="J22" s="27"/>
      <c r="K22" s="27"/>
      <c r="L22" s="27"/>
    </row>
    <row r="23" spans="1:13" hidden="1" x14ac:dyDescent="0.25">
      <c r="A23" s="89" t="s">
        <v>16</v>
      </c>
      <c r="B23" s="29"/>
      <c r="C23" s="22"/>
      <c r="D23" s="61" t="s">
        <v>1</v>
      </c>
      <c r="E23" s="62" t="s">
        <v>136</v>
      </c>
      <c r="F23" s="256">
        <v>0</v>
      </c>
      <c r="G23" s="113"/>
      <c r="H23" s="27"/>
      <c r="I23" s="27"/>
      <c r="J23" s="27"/>
      <c r="K23" s="27"/>
      <c r="L23" s="27"/>
    </row>
    <row r="24" spans="1:13" x14ac:dyDescent="0.25">
      <c r="A24" s="91" t="s">
        <v>185</v>
      </c>
      <c r="B24" s="25"/>
      <c r="C24" s="26"/>
      <c r="D24" s="43" t="s">
        <v>341</v>
      </c>
      <c r="E24" s="32"/>
      <c r="F24" s="257">
        <f>F13+F15+F23+F14</f>
        <v>370.90000000000003</v>
      </c>
      <c r="G24" s="113">
        <f>G13+G15</f>
        <v>370.90000000000003</v>
      </c>
      <c r="H24" s="113">
        <f>H13+H15</f>
        <v>281.8</v>
      </c>
      <c r="I24" s="113">
        <f>I13+I15</f>
        <v>370.90000000000003</v>
      </c>
      <c r="J24" s="113">
        <v>370.9</v>
      </c>
      <c r="K24" s="113">
        <v>370.9</v>
      </c>
      <c r="L24" s="113">
        <v>370.9</v>
      </c>
    </row>
    <row r="25" spans="1:13" x14ac:dyDescent="0.25">
      <c r="A25" s="87" t="s">
        <v>186</v>
      </c>
      <c r="B25" s="29"/>
      <c r="C25" s="22"/>
      <c r="D25" s="5" t="s">
        <v>12</v>
      </c>
      <c r="E25" s="281" t="s">
        <v>146</v>
      </c>
      <c r="F25" s="279">
        <v>0</v>
      </c>
      <c r="G25" s="311">
        <v>0</v>
      </c>
      <c r="H25" s="260"/>
      <c r="I25" s="311">
        <v>0</v>
      </c>
      <c r="J25" s="311"/>
      <c r="K25" s="313">
        <f>K27</f>
        <v>27.8</v>
      </c>
      <c r="L25" s="313">
        <f>L27</f>
        <v>8.4</v>
      </c>
      <c r="M25" s="318"/>
    </row>
    <row r="26" spans="1:13" x14ac:dyDescent="0.25">
      <c r="A26" s="87" t="s">
        <v>187</v>
      </c>
      <c r="B26" s="29"/>
      <c r="C26" s="22"/>
      <c r="D26" s="3"/>
      <c r="E26" s="282"/>
      <c r="F26" s="280"/>
      <c r="G26" s="312"/>
      <c r="H26" s="260"/>
      <c r="I26" s="312"/>
      <c r="J26" s="312"/>
      <c r="K26" s="315"/>
      <c r="L26" s="315"/>
      <c r="M26" s="318"/>
    </row>
    <row r="27" spans="1:13" x14ac:dyDescent="0.25">
      <c r="A27" s="269" t="s">
        <v>447</v>
      </c>
      <c r="B27" s="270"/>
      <c r="C27" s="271"/>
      <c r="D27" s="5" t="s">
        <v>1</v>
      </c>
      <c r="E27" s="5" t="s">
        <v>448</v>
      </c>
      <c r="F27" s="2">
        <v>0</v>
      </c>
      <c r="G27" s="308">
        <v>0</v>
      </c>
      <c r="H27" s="27"/>
      <c r="I27" s="298">
        <v>0</v>
      </c>
      <c r="J27" s="298">
        <v>0</v>
      </c>
      <c r="K27" s="313">
        <v>27.8</v>
      </c>
      <c r="L27" s="313">
        <v>8.4</v>
      </c>
    </row>
    <row r="28" spans="1:13" x14ac:dyDescent="0.25">
      <c r="A28" s="272"/>
      <c r="B28" s="273"/>
      <c r="C28" s="274"/>
      <c r="D28" s="4"/>
      <c r="E28" s="4"/>
      <c r="F28" s="1"/>
      <c r="G28" s="309"/>
      <c r="H28" s="27"/>
      <c r="I28" s="299"/>
      <c r="J28" s="299"/>
      <c r="K28" s="314"/>
      <c r="L28" s="314"/>
    </row>
    <row r="29" spans="1:13" x14ac:dyDescent="0.25">
      <c r="A29" s="272"/>
      <c r="B29" s="273"/>
      <c r="C29" s="274"/>
      <c r="D29" s="4"/>
      <c r="E29" s="4"/>
      <c r="F29" s="1"/>
      <c r="G29" s="309"/>
      <c r="H29" s="27"/>
      <c r="I29" s="299"/>
      <c r="J29" s="299"/>
      <c r="K29" s="314"/>
      <c r="L29" s="314"/>
    </row>
    <row r="30" spans="1:13" x14ac:dyDescent="0.25">
      <c r="A30" s="272"/>
      <c r="B30" s="273"/>
      <c r="C30" s="274"/>
      <c r="D30" s="4"/>
      <c r="E30" s="4"/>
      <c r="F30" s="1"/>
      <c r="G30" s="309"/>
      <c r="H30" s="27"/>
      <c r="I30" s="299"/>
      <c r="J30" s="299"/>
      <c r="K30" s="314"/>
      <c r="L30" s="314"/>
    </row>
    <row r="31" spans="1:13" ht="5.25" customHeight="1" x14ac:dyDescent="0.25">
      <c r="A31" s="275"/>
      <c r="B31" s="276"/>
      <c r="C31" s="277"/>
      <c r="D31" s="3"/>
      <c r="E31" s="3"/>
      <c r="F31" s="266"/>
      <c r="G31" s="310"/>
      <c r="H31" s="27"/>
      <c r="I31" s="300"/>
      <c r="J31" s="300"/>
      <c r="K31" s="315"/>
      <c r="L31" s="315"/>
    </row>
    <row r="32" spans="1:13" hidden="1" x14ac:dyDescent="0.25">
      <c r="A32" s="89" t="s">
        <v>21</v>
      </c>
      <c r="B32" s="29"/>
      <c r="C32" s="22"/>
      <c r="D32" s="42"/>
      <c r="E32" s="31"/>
      <c r="F32" s="250"/>
      <c r="G32" s="113"/>
      <c r="H32" s="27"/>
      <c r="I32" s="27"/>
      <c r="J32" s="27"/>
      <c r="K32" s="27"/>
      <c r="L32" s="27"/>
    </row>
    <row r="33" spans="1:12" hidden="1" x14ac:dyDescent="0.25">
      <c r="A33" s="89" t="s">
        <v>22</v>
      </c>
      <c r="B33" s="29"/>
      <c r="C33" s="22"/>
      <c r="D33" s="42"/>
      <c r="E33" s="31"/>
      <c r="F33" s="250"/>
      <c r="G33" s="113"/>
      <c r="H33" s="27"/>
      <c r="I33" s="27"/>
      <c r="J33" s="27"/>
      <c r="K33" s="27"/>
      <c r="L33" s="27"/>
    </row>
    <row r="34" spans="1:12" hidden="1" x14ac:dyDescent="0.25">
      <c r="A34" s="89" t="s">
        <v>23</v>
      </c>
      <c r="B34" s="29"/>
      <c r="C34" s="22"/>
      <c r="D34" s="42"/>
      <c r="E34" s="49"/>
      <c r="F34" s="250"/>
      <c r="G34" s="113"/>
      <c r="H34" s="27"/>
      <c r="I34" s="27"/>
      <c r="J34" s="27"/>
      <c r="K34" s="27"/>
      <c r="L34" s="27"/>
    </row>
    <row r="35" spans="1:12" hidden="1" x14ac:dyDescent="0.25">
      <c r="A35" s="89" t="s">
        <v>24</v>
      </c>
      <c r="B35" s="29"/>
      <c r="C35" s="22"/>
      <c r="D35" s="81" t="s">
        <v>1</v>
      </c>
      <c r="E35" s="31" t="s">
        <v>25</v>
      </c>
      <c r="F35" s="250">
        <v>0</v>
      </c>
      <c r="G35" s="113"/>
      <c r="H35" s="27"/>
      <c r="I35" s="27"/>
      <c r="J35" s="27"/>
      <c r="K35" s="27"/>
      <c r="L35" s="27"/>
    </row>
    <row r="36" spans="1:12" hidden="1" x14ac:dyDescent="0.25">
      <c r="A36" s="88" t="s">
        <v>5</v>
      </c>
      <c r="B36" s="17"/>
      <c r="C36" s="18"/>
      <c r="D36" s="41"/>
      <c r="E36" s="34"/>
      <c r="F36" s="251"/>
      <c r="G36" s="113"/>
      <c r="H36" s="27"/>
      <c r="I36" s="27"/>
      <c r="J36" s="27"/>
      <c r="K36" s="27"/>
      <c r="L36" s="27"/>
    </row>
    <row r="37" spans="1:12" hidden="1" x14ac:dyDescent="0.25">
      <c r="A37" s="89" t="s">
        <v>4</v>
      </c>
      <c r="B37" s="29"/>
      <c r="C37" s="22"/>
      <c r="D37" s="42"/>
      <c r="E37" s="45"/>
      <c r="F37" s="252"/>
      <c r="G37" s="113"/>
      <c r="H37" s="27"/>
      <c r="I37" s="27"/>
      <c r="J37" s="27"/>
      <c r="K37" s="27"/>
      <c r="L37" s="27"/>
    </row>
    <row r="38" spans="1:12" hidden="1" x14ac:dyDescent="0.25">
      <c r="A38" s="90" t="s">
        <v>3</v>
      </c>
      <c r="B38" s="28"/>
      <c r="C38" s="20"/>
      <c r="D38" s="60">
        <v>753</v>
      </c>
      <c r="E38" s="36" t="s">
        <v>26</v>
      </c>
      <c r="F38" s="253">
        <v>0</v>
      </c>
      <c r="G38" s="113"/>
      <c r="H38" s="27"/>
      <c r="I38" s="27"/>
      <c r="J38" s="27"/>
      <c r="K38" s="27"/>
      <c r="L38" s="27"/>
    </row>
    <row r="39" spans="1:12" hidden="1" x14ac:dyDescent="0.25">
      <c r="A39" s="87" t="s">
        <v>36</v>
      </c>
      <c r="B39" s="29"/>
      <c r="C39" s="22"/>
      <c r="D39" s="22"/>
      <c r="E39" s="45"/>
      <c r="F39" s="250"/>
      <c r="G39" s="113"/>
      <c r="H39" s="27"/>
      <c r="I39" s="27"/>
      <c r="J39" s="27"/>
      <c r="K39" s="27"/>
      <c r="L39" s="27"/>
    </row>
    <row r="40" spans="1:12" hidden="1" x14ac:dyDescent="0.25">
      <c r="A40" s="92" t="s">
        <v>35</v>
      </c>
      <c r="B40" s="28"/>
      <c r="C40" s="20"/>
      <c r="D40" s="20"/>
      <c r="E40" s="47"/>
      <c r="F40" s="253"/>
      <c r="G40" s="113"/>
      <c r="H40" s="27"/>
      <c r="I40" s="27"/>
      <c r="J40" s="27"/>
      <c r="K40" s="27"/>
      <c r="L40" s="27"/>
    </row>
    <row r="41" spans="1:12" hidden="1" x14ac:dyDescent="0.25">
      <c r="A41" s="89" t="s">
        <v>27</v>
      </c>
      <c r="B41" s="29"/>
      <c r="C41" s="22"/>
      <c r="D41" s="22"/>
      <c r="E41" s="45"/>
      <c r="F41" s="250"/>
      <c r="G41" s="113"/>
      <c r="H41" s="27"/>
      <c r="I41" s="27"/>
      <c r="J41" s="27"/>
      <c r="K41" s="27"/>
      <c r="L41" s="27"/>
    </row>
    <row r="42" spans="1:12" hidden="1" x14ac:dyDescent="0.25">
      <c r="A42" s="89" t="s">
        <v>28</v>
      </c>
      <c r="B42" s="29"/>
      <c r="C42" s="22"/>
      <c r="D42" s="22"/>
      <c r="E42" s="45"/>
      <c r="F42" s="250"/>
      <c r="G42" s="113"/>
      <c r="H42" s="27"/>
      <c r="I42" s="27"/>
      <c r="J42" s="27"/>
      <c r="K42" s="27"/>
      <c r="L42" s="27"/>
    </row>
    <row r="43" spans="1:12" hidden="1" x14ac:dyDescent="0.25">
      <c r="A43" s="89" t="s">
        <v>29</v>
      </c>
      <c r="B43" s="29"/>
      <c r="C43" s="22"/>
      <c r="D43" s="22"/>
      <c r="E43" s="45"/>
      <c r="F43" s="250"/>
      <c r="G43" s="113"/>
      <c r="H43" s="27"/>
      <c r="I43" s="27"/>
      <c r="J43" s="27"/>
      <c r="K43" s="27"/>
      <c r="L43" s="27"/>
    </row>
    <row r="44" spans="1:12" hidden="1" x14ac:dyDescent="0.25">
      <c r="A44" s="89" t="s">
        <v>30</v>
      </c>
      <c r="B44" s="29"/>
      <c r="C44" s="22"/>
      <c r="D44" s="22"/>
      <c r="E44" s="45"/>
      <c r="F44" s="250"/>
      <c r="G44" s="113"/>
      <c r="H44" s="27"/>
      <c r="I44" s="27"/>
      <c r="J44" s="27"/>
      <c r="K44" s="27"/>
      <c r="L44" s="27"/>
    </row>
    <row r="45" spans="1:12" hidden="1" x14ac:dyDescent="0.25">
      <c r="A45" s="90" t="s">
        <v>31</v>
      </c>
      <c r="B45" s="28"/>
      <c r="C45" s="20"/>
      <c r="D45" s="60">
        <v>753</v>
      </c>
      <c r="E45" s="47" t="s">
        <v>147</v>
      </c>
      <c r="F45" s="253"/>
      <c r="G45" s="113"/>
      <c r="H45" s="27"/>
      <c r="I45" s="27"/>
      <c r="J45" s="27"/>
      <c r="K45" s="27"/>
      <c r="L45" s="27"/>
    </row>
    <row r="46" spans="1:12" hidden="1" x14ac:dyDescent="0.25">
      <c r="A46" s="89" t="s">
        <v>27</v>
      </c>
      <c r="B46" s="29"/>
      <c r="C46" s="22"/>
      <c r="D46" s="22"/>
      <c r="E46" s="45"/>
      <c r="F46" s="250"/>
      <c r="G46" s="113"/>
      <c r="H46" s="27"/>
      <c r="I46" s="27"/>
      <c r="J46" s="27"/>
      <c r="K46" s="27"/>
      <c r="L46" s="27"/>
    </row>
    <row r="47" spans="1:12" hidden="1" x14ac:dyDescent="0.25">
      <c r="A47" s="89" t="s">
        <v>28</v>
      </c>
      <c r="B47" s="29"/>
      <c r="C47" s="22"/>
      <c r="D47" s="22"/>
      <c r="E47" s="45"/>
      <c r="F47" s="250"/>
      <c r="G47" s="113"/>
      <c r="H47" s="27"/>
      <c r="I47" s="27"/>
      <c r="J47" s="27"/>
      <c r="K47" s="27"/>
      <c r="L47" s="27"/>
    </row>
    <row r="48" spans="1:12" hidden="1" x14ac:dyDescent="0.25">
      <c r="A48" s="89" t="s">
        <v>29</v>
      </c>
      <c r="B48" s="29"/>
      <c r="C48" s="22"/>
      <c r="D48" s="22"/>
      <c r="E48" s="45"/>
      <c r="F48" s="250"/>
      <c r="G48" s="113"/>
      <c r="H48" s="27"/>
      <c r="I48" s="27"/>
      <c r="J48" s="27"/>
      <c r="K48" s="27"/>
      <c r="L48" s="27"/>
    </row>
    <row r="49" spans="1:13" hidden="1" x14ac:dyDescent="0.25">
      <c r="A49" s="89" t="s">
        <v>30</v>
      </c>
      <c r="B49" s="29"/>
      <c r="C49" s="22"/>
      <c r="D49" s="22"/>
      <c r="E49" s="45"/>
      <c r="F49" s="250"/>
      <c r="G49" s="113"/>
      <c r="H49" s="27"/>
      <c r="I49" s="27"/>
      <c r="J49" s="27"/>
      <c r="K49" s="27"/>
      <c r="L49" s="27"/>
    </row>
    <row r="50" spans="1:13" hidden="1" x14ac:dyDescent="0.25">
      <c r="A50" s="90" t="s">
        <v>32</v>
      </c>
      <c r="B50" s="28"/>
      <c r="C50" s="20"/>
      <c r="D50" s="60">
        <v>753</v>
      </c>
      <c r="E50" s="47" t="s">
        <v>148</v>
      </c>
      <c r="F50" s="253"/>
      <c r="G50" s="113"/>
      <c r="H50" s="27"/>
      <c r="I50" s="27"/>
      <c r="J50" s="27"/>
      <c r="K50" s="27"/>
      <c r="L50" s="27"/>
    </row>
    <row r="51" spans="1:13" hidden="1" x14ac:dyDescent="0.25">
      <c r="A51" s="89" t="s">
        <v>33</v>
      </c>
      <c r="B51" s="29"/>
      <c r="C51" s="22"/>
      <c r="D51" s="22"/>
      <c r="E51" s="45"/>
      <c r="F51" s="250"/>
      <c r="G51" s="113"/>
      <c r="H51" s="27"/>
      <c r="I51" s="27"/>
      <c r="J51" s="27"/>
      <c r="K51" s="27"/>
      <c r="L51" s="27"/>
    </row>
    <row r="52" spans="1:13" hidden="1" x14ac:dyDescent="0.25">
      <c r="A52" s="89" t="s">
        <v>34</v>
      </c>
      <c r="B52" s="29"/>
      <c r="C52" s="22"/>
      <c r="D52" s="22"/>
      <c r="E52" s="45"/>
      <c r="F52" s="250"/>
      <c r="G52" s="113"/>
      <c r="H52" s="27"/>
      <c r="I52" s="27"/>
      <c r="J52" s="27"/>
      <c r="K52" s="27"/>
      <c r="L52" s="27"/>
    </row>
    <row r="53" spans="1:13" hidden="1" x14ac:dyDescent="0.25">
      <c r="A53" s="90" t="s">
        <v>155</v>
      </c>
      <c r="B53" s="28"/>
      <c r="C53" s="20"/>
      <c r="D53" s="60">
        <v>753</v>
      </c>
      <c r="E53" s="47" t="s">
        <v>149</v>
      </c>
      <c r="F53" s="253">
        <v>0</v>
      </c>
      <c r="G53" s="113"/>
      <c r="H53" s="27"/>
      <c r="I53" s="27"/>
      <c r="J53" s="27"/>
      <c r="K53" s="27"/>
      <c r="L53" s="27"/>
    </row>
    <row r="54" spans="1:13" hidden="1" x14ac:dyDescent="0.25">
      <c r="A54" s="89" t="s">
        <v>39</v>
      </c>
      <c r="B54" s="29"/>
      <c r="C54" s="22"/>
      <c r="D54" s="22"/>
      <c r="E54" s="45"/>
      <c r="F54" s="250"/>
      <c r="G54" s="113"/>
      <c r="H54" s="27"/>
      <c r="I54" s="27"/>
      <c r="J54" s="27"/>
      <c r="K54" s="27"/>
      <c r="L54" s="27"/>
    </row>
    <row r="55" spans="1:13" hidden="1" x14ac:dyDescent="0.25">
      <c r="A55" s="90" t="s">
        <v>37</v>
      </c>
      <c r="B55" s="28"/>
      <c r="C55" s="20"/>
      <c r="D55" s="60">
        <v>753</v>
      </c>
      <c r="E55" s="36" t="s">
        <v>40</v>
      </c>
      <c r="F55" s="254"/>
      <c r="G55" s="113"/>
      <c r="H55" s="27"/>
      <c r="I55" s="27"/>
      <c r="J55" s="27"/>
      <c r="K55" s="27"/>
      <c r="L55" s="27"/>
    </row>
    <row r="56" spans="1:13" hidden="1" x14ac:dyDescent="0.25">
      <c r="A56" s="86" t="s">
        <v>38</v>
      </c>
      <c r="B56" s="25"/>
      <c r="C56" s="26"/>
      <c r="D56" s="44">
        <v>753</v>
      </c>
      <c r="E56" s="46" t="s">
        <v>41</v>
      </c>
      <c r="F56" s="255"/>
      <c r="G56" s="113"/>
      <c r="H56" s="27"/>
      <c r="I56" s="27"/>
      <c r="J56" s="27"/>
      <c r="K56" s="27"/>
      <c r="L56" s="27"/>
    </row>
    <row r="57" spans="1:13" hidden="1" x14ac:dyDescent="0.25">
      <c r="A57" s="283" t="s">
        <v>254</v>
      </c>
      <c r="B57" s="283"/>
      <c r="C57" s="284"/>
      <c r="D57" s="46" t="s">
        <v>12</v>
      </c>
      <c r="E57" s="47" t="s">
        <v>255</v>
      </c>
      <c r="F57" s="255">
        <v>6</v>
      </c>
      <c r="G57" s="113"/>
      <c r="H57" s="27"/>
      <c r="I57" s="27"/>
      <c r="J57" s="27"/>
      <c r="K57" s="27"/>
      <c r="L57" s="27"/>
    </row>
    <row r="58" spans="1:13" ht="33" hidden="1" customHeight="1" x14ac:dyDescent="0.25">
      <c r="A58" s="12" t="s">
        <v>227</v>
      </c>
      <c r="B58" s="11"/>
      <c r="C58" s="10"/>
      <c r="D58" s="104">
        <v>790</v>
      </c>
      <c r="E58" s="47" t="s">
        <v>191</v>
      </c>
      <c r="F58" s="255">
        <v>6</v>
      </c>
      <c r="G58" s="113"/>
      <c r="H58" s="27"/>
      <c r="I58" s="27"/>
      <c r="J58" s="27"/>
      <c r="K58" s="27"/>
      <c r="L58" s="27"/>
    </row>
    <row r="59" spans="1:13" x14ac:dyDescent="0.25">
      <c r="A59" s="87" t="s">
        <v>188</v>
      </c>
      <c r="B59" s="29"/>
      <c r="C59" s="22"/>
      <c r="D59" s="22"/>
      <c r="E59" s="35"/>
      <c r="F59" s="256">
        <v>0</v>
      </c>
      <c r="G59" s="110">
        <v>0</v>
      </c>
      <c r="H59" s="110">
        <v>0</v>
      </c>
      <c r="I59" s="110">
        <v>0</v>
      </c>
      <c r="J59" s="110">
        <v>0</v>
      </c>
      <c r="K59" s="248">
        <f>K25</f>
        <v>27.8</v>
      </c>
      <c r="L59" s="248">
        <f>L25</f>
        <v>8.4</v>
      </c>
    </row>
    <row r="60" spans="1:13" x14ac:dyDescent="0.25">
      <c r="A60" s="91" t="s">
        <v>334</v>
      </c>
      <c r="B60" s="25"/>
      <c r="C60" s="26"/>
      <c r="D60" s="26"/>
      <c r="E60" s="37" t="s">
        <v>145</v>
      </c>
      <c r="F60" s="257">
        <f>F24</f>
        <v>370.90000000000003</v>
      </c>
      <c r="G60" s="228">
        <f>G24</f>
        <v>370.90000000000003</v>
      </c>
      <c r="H60" s="228">
        <f>H24</f>
        <v>281.8</v>
      </c>
      <c r="I60" s="228">
        <f>I24</f>
        <v>370.90000000000003</v>
      </c>
      <c r="J60" s="228">
        <f>J24</f>
        <v>370.9</v>
      </c>
      <c r="K60" s="228">
        <f>K24+K25</f>
        <v>398.7</v>
      </c>
      <c r="L60" s="228">
        <f>L24+L25</f>
        <v>379.29999999999995</v>
      </c>
      <c r="M60" s="75"/>
    </row>
    <row r="61" spans="1:13" x14ac:dyDescent="0.25">
      <c r="A61" s="91" t="s">
        <v>189</v>
      </c>
      <c r="B61" s="25"/>
      <c r="C61" s="26"/>
      <c r="D61" s="44">
        <v>753</v>
      </c>
      <c r="E61" s="48" t="s">
        <v>250</v>
      </c>
      <c r="F61" s="257">
        <f t="shared" ref="F61:L61" si="1">F62</f>
        <v>3165.7</v>
      </c>
      <c r="G61" s="113">
        <f t="shared" si="1"/>
        <v>4104.7</v>
      </c>
      <c r="H61" s="113">
        <f t="shared" si="1"/>
        <v>3808.9</v>
      </c>
      <c r="I61" s="113">
        <f t="shared" si="1"/>
        <v>4184.3</v>
      </c>
      <c r="J61" s="113">
        <f t="shared" si="1"/>
        <v>4199.7</v>
      </c>
      <c r="K61" s="113">
        <f t="shared" si="1"/>
        <v>4438.8999999999996</v>
      </c>
      <c r="L61" s="113">
        <f t="shared" si="1"/>
        <v>4904.5999999999995</v>
      </c>
      <c r="M61" s="75"/>
    </row>
    <row r="62" spans="1:13" ht="22.5" customHeight="1" x14ac:dyDescent="0.25">
      <c r="A62" s="8" t="s">
        <v>251</v>
      </c>
      <c r="B62" s="7"/>
      <c r="C62" s="6"/>
      <c r="D62" s="104">
        <v>753</v>
      </c>
      <c r="E62" s="48" t="s">
        <v>252</v>
      </c>
      <c r="F62" s="257">
        <f t="shared" ref="F62:L62" si="2">F63+F69+F74+F96+F97</f>
        <v>3165.7</v>
      </c>
      <c r="G62" s="113">
        <f t="shared" si="2"/>
        <v>4104.7</v>
      </c>
      <c r="H62" s="113">
        <f t="shared" si="2"/>
        <v>3808.9</v>
      </c>
      <c r="I62" s="113">
        <f t="shared" si="2"/>
        <v>4184.3</v>
      </c>
      <c r="J62" s="113">
        <f t="shared" si="2"/>
        <v>4199.7</v>
      </c>
      <c r="K62" s="113">
        <f t="shared" si="2"/>
        <v>4438.8999999999996</v>
      </c>
      <c r="L62" s="113">
        <f t="shared" si="2"/>
        <v>4904.5999999999995</v>
      </c>
      <c r="M62" s="75"/>
    </row>
    <row r="63" spans="1:13" ht="22.5" customHeight="1" x14ac:dyDescent="0.25">
      <c r="A63" s="8" t="s">
        <v>253</v>
      </c>
      <c r="B63" s="7"/>
      <c r="C63" s="6"/>
      <c r="D63" s="104">
        <v>753</v>
      </c>
      <c r="E63" s="48" t="s">
        <v>329</v>
      </c>
      <c r="F63" s="257">
        <f>F65</f>
        <v>197</v>
      </c>
      <c r="G63" s="228">
        <f t="shared" ref="G63:L63" si="3">G64</f>
        <v>197</v>
      </c>
      <c r="H63" s="228">
        <f t="shared" si="3"/>
        <v>198</v>
      </c>
      <c r="I63" s="228">
        <f t="shared" si="3"/>
        <v>197</v>
      </c>
      <c r="J63" s="27">
        <f t="shared" si="3"/>
        <v>197</v>
      </c>
      <c r="K63" s="27">
        <f t="shared" si="3"/>
        <v>231.2</v>
      </c>
      <c r="L63" s="27">
        <f t="shared" si="3"/>
        <v>231.2</v>
      </c>
      <c r="M63" s="75"/>
    </row>
    <row r="64" spans="1:13" x14ac:dyDescent="0.25">
      <c r="A64" s="89" t="s">
        <v>344</v>
      </c>
      <c r="B64" s="29"/>
      <c r="C64" s="22"/>
      <c r="D64" s="22"/>
      <c r="E64" s="33"/>
      <c r="F64" s="250"/>
      <c r="G64" s="267">
        <v>197</v>
      </c>
      <c r="H64" s="267">
        <v>198</v>
      </c>
      <c r="I64" s="267">
        <v>197</v>
      </c>
      <c r="J64" s="316">
        <v>197</v>
      </c>
      <c r="K64" s="316">
        <v>231.2</v>
      </c>
      <c r="L64" s="316">
        <v>231.2</v>
      </c>
      <c r="M64" s="75"/>
    </row>
    <row r="65" spans="1:13" x14ac:dyDescent="0.25">
      <c r="A65" s="90" t="s">
        <v>151</v>
      </c>
      <c r="B65" s="28"/>
      <c r="C65" s="20"/>
      <c r="D65" s="47" t="s">
        <v>1</v>
      </c>
      <c r="E65" s="36" t="s">
        <v>330</v>
      </c>
      <c r="F65" s="253">
        <v>197</v>
      </c>
      <c r="G65" s="268"/>
      <c r="H65" s="268"/>
      <c r="I65" s="268"/>
      <c r="J65" s="317"/>
      <c r="K65" s="317"/>
      <c r="L65" s="317"/>
      <c r="M65" s="75"/>
    </row>
    <row r="66" spans="1:13" hidden="1" x14ac:dyDescent="0.25">
      <c r="A66" s="89" t="s">
        <v>150</v>
      </c>
      <c r="B66" s="29"/>
      <c r="C66" s="22"/>
      <c r="D66" s="22"/>
      <c r="E66" s="33"/>
      <c r="F66" s="250"/>
      <c r="G66" s="113"/>
      <c r="H66" s="27"/>
      <c r="I66" s="27"/>
      <c r="J66" s="27"/>
      <c r="K66" s="27"/>
      <c r="L66" s="27"/>
      <c r="M66" s="75"/>
    </row>
    <row r="67" spans="1:13" hidden="1" x14ac:dyDescent="0.25">
      <c r="A67" s="90" t="s">
        <v>151</v>
      </c>
      <c r="B67" s="28"/>
      <c r="C67" s="20"/>
      <c r="D67" s="47" t="s">
        <v>1</v>
      </c>
      <c r="E67" s="36" t="s">
        <v>42</v>
      </c>
      <c r="F67" s="253"/>
      <c r="G67" s="113"/>
      <c r="H67" s="27"/>
      <c r="I67" s="27"/>
      <c r="J67" s="27"/>
      <c r="K67" s="27"/>
      <c r="L67" s="27"/>
      <c r="M67" s="75"/>
    </row>
    <row r="68" spans="1:13" hidden="1" x14ac:dyDescent="0.25">
      <c r="A68" s="89"/>
      <c r="B68" s="29"/>
      <c r="C68" s="22"/>
      <c r="D68" s="22"/>
      <c r="E68" s="33"/>
      <c r="F68" s="250"/>
      <c r="G68" s="113"/>
      <c r="H68" s="27"/>
      <c r="I68" s="27"/>
      <c r="J68" s="27"/>
      <c r="K68" s="27"/>
      <c r="L68" s="27"/>
      <c r="M68" s="75"/>
    </row>
    <row r="69" spans="1:13" ht="15.75" customHeight="1" x14ac:dyDescent="0.25">
      <c r="A69" s="90" t="s">
        <v>312</v>
      </c>
      <c r="B69" s="28"/>
      <c r="C69" s="20"/>
      <c r="D69" s="47" t="s">
        <v>1</v>
      </c>
      <c r="E69" s="36" t="s">
        <v>331</v>
      </c>
      <c r="F69" s="253">
        <v>2755</v>
      </c>
      <c r="G69" s="113">
        <v>2755</v>
      </c>
      <c r="H69" s="27">
        <v>2586.3000000000002</v>
      </c>
      <c r="I69" s="27">
        <v>2755</v>
      </c>
      <c r="J69" s="27">
        <v>2755</v>
      </c>
      <c r="K69" s="27">
        <v>2755</v>
      </c>
      <c r="L69" s="27">
        <v>2755</v>
      </c>
      <c r="M69" s="75"/>
    </row>
    <row r="70" spans="1:13" hidden="1" x14ac:dyDescent="0.25">
      <c r="A70" s="86" t="s">
        <v>152</v>
      </c>
      <c r="B70" s="25"/>
      <c r="C70" s="26"/>
      <c r="D70" s="47" t="s">
        <v>1</v>
      </c>
      <c r="E70" s="36" t="s">
        <v>361</v>
      </c>
      <c r="F70" s="253"/>
      <c r="G70" s="113"/>
      <c r="H70" s="27"/>
      <c r="I70" s="27"/>
      <c r="J70" s="27"/>
      <c r="K70" s="27"/>
      <c r="L70" s="27"/>
      <c r="M70" s="75"/>
    </row>
    <row r="71" spans="1:13" hidden="1" x14ac:dyDescent="0.25">
      <c r="A71" s="90" t="s">
        <v>163</v>
      </c>
      <c r="B71" s="28"/>
      <c r="C71" s="20"/>
      <c r="D71" s="47" t="s">
        <v>1</v>
      </c>
      <c r="E71" s="36" t="s">
        <v>362</v>
      </c>
      <c r="F71" s="253"/>
      <c r="G71" s="113"/>
      <c r="H71" s="27"/>
      <c r="I71" s="27"/>
      <c r="J71" s="27"/>
      <c r="K71" s="27"/>
      <c r="L71" s="27"/>
      <c r="M71" s="75"/>
    </row>
    <row r="72" spans="1:13" ht="24" hidden="1" customHeight="1" x14ac:dyDescent="0.25">
      <c r="A72" s="285" t="s">
        <v>345</v>
      </c>
      <c r="B72" s="286"/>
      <c r="C72" s="287"/>
      <c r="D72" s="109">
        <v>753</v>
      </c>
      <c r="E72" s="36" t="s">
        <v>363</v>
      </c>
      <c r="F72" s="251">
        <v>0</v>
      </c>
      <c r="G72" s="113"/>
      <c r="H72" s="27"/>
      <c r="I72" s="27"/>
      <c r="J72" s="27"/>
      <c r="K72" s="27"/>
      <c r="L72" s="27"/>
      <c r="M72" s="75"/>
    </row>
    <row r="73" spans="1:13" ht="27" hidden="1" customHeight="1" x14ac:dyDescent="0.25">
      <c r="A73" s="288"/>
      <c r="B73" s="289"/>
      <c r="C73" s="290"/>
      <c r="D73" s="47" t="s">
        <v>1</v>
      </c>
      <c r="E73" s="36" t="s">
        <v>332</v>
      </c>
      <c r="F73" s="253">
        <v>0</v>
      </c>
      <c r="G73" s="113"/>
      <c r="H73" s="27"/>
      <c r="I73" s="27"/>
      <c r="J73" s="27"/>
      <c r="K73" s="27"/>
      <c r="L73" s="27"/>
      <c r="M73" s="75"/>
    </row>
    <row r="74" spans="1:13" ht="12" customHeight="1" x14ac:dyDescent="0.25">
      <c r="A74" s="285" t="s">
        <v>419</v>
      </c>
      <c r="B74" s="286"/>
      <c r="C74" s="287"/>
      <c r="D74" s="278" t="s">
        <v>1</v>
      </c>
      <c r="E74" s="278" t="s">
        <v>420</v>
      </c>
      <c r="F74" s="307">
        <v>87.5</v>
      </c>
      <c r="G74" s="267">
        <v>87.5</v>
      </c>
      <c r="H74" s="267">
        <v>62.5</v>
      </c>
      <c r="I74" s="27">
        <v>87.5</v>
      </c>
      <c r="J74" s="27">
        <v>87.5</v>
      </c>
      <c r="K74" s="27">
        <v>87.5</v>
      </c>
      <c r="L74" s="27">
        <v>87.5</v>
      </c>
      <c r="M74" s="75"/>
    </row>
    <row r="75" spans="1:13" ht="3.75" hidden="1" customHeight="1" x14ac:dyDescent="0.25">
      <c r="A75" s="288"/>
      <c r="B75" s="289"/>
      <c r="C75" s="290"/>
      <c r="D75" s="278"/>
      <c r="E75" s="278"/>
      <c r="F75" s="307"/>
      <c r="G75" s="268"/>
      <c r="H75" s="268"/>
      <c r="I75" s="27"/>
      <c r="J75" s="27"/>
      <c r="K75" s="27"/>
      <c r="L75" s="27"/>
      <c r="M75" s="75"/>
    </row>
    <row r="76" spans="1:13" hidden="1" x14ac:dyDescent="0.25">
      <c r="A76" s="93" t="s">
        <v>167</v>
      </c>
      <c r="B76" s="74"/>
      <c r="C76" s="76"/>
      <c r="D76" s="64"/>
      <c r="E76" s="77"/>
      <c r="F76" s="250"/>
      <c r="G76" s="113"/>
      <c r="H76" s="27"/>
      <c r="I76" s="27"/>
      <c r="J76" s="27"/>
      <c r="K76" s="27"/>
      <c r="L76" s="27"/>
      <c r="M76" s="75"/>
    </row>
    <row r="77" spans="1:13" hidden="1" x14ac:dyDescent="0.25">
      <c r="A77" s="93" t="s">
        <v>169</v>
      </c>
      <c r="B77" s="74"/>
      <c r="C77" s="76"/>
      <c r="D77" s="64"/>
      <c r="E77" s="77"/>
      <c r="F77" s="250"/>
      <c r="G77" s="113"/>
      <c r="H77" s="27"/>
      <c r="I77" s="27"/>
      <c r="J77" s="27"/>
      <c r="K77" s="27"/>
      <c r="L77" s="27"/>
      <c r="M77" s="75"/>
    </row>
    <row r="78" spans="1:13" hidden="1" x14ac:dyDescent="0.25">
      <c r="A78" s="94" t="s">
        <v>168</v>
      </c>
      <c r="B78" s="78"/>
      <c r="C78" s="79"/>
      <c r="D78" s="65" t="s">
        <v>1</v>
      </c>
      <c r="E78" s="80" t="s">
        <v>165</v>
      </c>
      <c r="F78" s="253"/>
      <c r="G78" s="113"/>
      <c r="H78" s="27"/>
      <c r="I78" s="27"/>
      <c r="J78" s="27"/>
      <c r="K78" s="27"/>
      <c r="L78" s="27"/>
      <c r="M78" s="75"/>
    </row>
    <row r="79" spans="1:13" hidden="1" x14ac:dyDescent="0.25">
      <c r="A79" s="89" t="s">
        <v>156</v>
      </c>
      <c r="B79" s="29"/>
      <c r="C79" s="22"/>
      <c r="D79" s="42"/>
      <c r="E79" s="31"/>
      <c r="F79" s="250"/>
      <c r="G79" s="113"/>
      <c r="H79" s="27"/>
      <c r="I79" s="27"/>
      <c r="J79" s="27"/>
      <c r="K79" s="27"/>
      <c r="L79" s="27"/>
      <c r="M79" s="75"/>
    </row>
    <row r="80" spans="1:13" hidden="1" x14ac:dyDescent="0.25">
      <c r="A80" s="89" t="s">
        <v>157</v>
      </c>
      <c r="B80" s="29"/>
      <c r="C80" s="22"/>
      <c r="D80" s="42"/>
      <c r="E80" s="31"/>
      <c r="F80" s="250"/>
      <c r="G80" s="113"/>
      <c r="H80" s="27"/>
      <c r="I80" s="27"/>
      <c r="J80" s="27"/>
      <c r="K80" s="27"/>
      <c r="L80" s="27"/>
      <c r="M80" s="75"/>
    </row>
    <row r="81" spans="1:13" hidden="1" x14ac:dyDescent="0.25">
      <c r="A81" s="89" t="s">
        <v>159</v>
      </c>
      <c r="B81" s="29"/>
      <c r="C81" s="22"/>
      <c r="D81" s="42"/>
      <c r="E81" s="31"/>
      <c r="F81" s="250"/>
      <c r="G81" s="113"/>
      <c r="H81" s="27"/>
      <c r="I81" s="27"/>
      <c r="J81" s="27"/>
      <c r="K81" s="27"/>
      <c r="L81" s="27"/>
      <c r="M81" s="75"/>
    </row>
    <row r="82" spans="1:13" hidden="1" x14ac:dyDescent="0.25">
      <c r="A82" s="90" t="s">
        <v>158</v>
      </c>
      <c r="B82" s="28"/>
      <c r="C82" s="20"/>
      <c r="D82" s="47" t="s">
        <v>1</v>
      </c>
      <c r="E82" s="36" t="s">
        <v>333</v>
      </c>
      <c r="F82" s="253">
        <v>0</v>
      </c>
      <c r="G82" s="113"/>
      <c r="H82" s="27"/>
      <c r="I82" s="27"/>
      <c r="J82" s="27"/>
      <c r="K82" s="27"/>
      <c r="L82" s="27"/>
      <c r="M82" s="75"/>
    </row>
    <row r="83" spans="1:13" hidden="1" x14ac:dyDescent="0.25">
      <c r="A83" s="93" t="s">
        <v>161</v>
      </c>
      <c r="B83" s="74"/>
      <c r="C83" s="76"/>
      <c r="D83" s="64"/>
      <c r="E83" s="77"/>
      <c r="F83" s="250"/>
      <c r="G83" s="113"/>
      <c r="H83" s="27"/>
      <c r="I83" s="27"/>
      <c r="J83" s="27"/>
      <c r="K83" s="27"/>
      <c r="L83" s="27"/>
      <c r="M83" s="75"/>
    </row>
    <row r="84" spans="1:13" hidden="1" x14ac:dyDescent="0.25">
      <c r="A84" s="94" t="s">
        <v>160</v>
      </c>
      <c r="B84" s="78"/>
      <c r="C84" s="79"/>
      <c r="D84" s="65"/>
      <c r="E84" s="80" t="s">
        <v>162</v>
      </c>
      <c r="F84" s="253"/>
      <c r="G84" s="113"/>
      <c r="H84" s="27"/>
      <c r="I84" s="27"/>
      <c r="J84" s="27"/>
      <c r="K84" s="27"/>
      <c r="L84" s="27"/>
      <c r="M84" s="75"/>
    </row>
    <row r="85" spans="1:13" hidden="1" x14ac:dyDescent="0.25">
      <c r="A85" s="90" t="s">
        <v>166</v>
      </c>
      <c r="B85" s="28"/>
      <c r="C85" s="20"/>
      <c r="D85" s="60">
        <v>753</v>
      </c>
      <c r="E85" s="36" t="s">
        <v>164</v>
      </c>
      <c r="F85" s="253"/>
      <c r="G85" s="113"/>
      <c r="H85" s="27"/>
      <c r="I85" s="27"/>
      <c r="J85" s="27"/>
      <c r="K85" s="27"/>
      <c r="L85" s="27"/>
      <c r="M85" s="75"/>
    </row>
    <row r="86" spans="1:13" hidden="1" x14ac:dyDescent="0.25">
      <c r="A86" s="89" t="s">
        <v>6</v>
      </c>
      <c r="B86" s="29"/>
      <c r="C86" s="22"/>
      <c r="D86" s="22"/>
      <c r="E86" s="39"/>
      <c r="F86" s="250"/>
      <c r="G86" s="113"/>
      <c r="H86" s="27"/>
      <c r="I86" s="27"/>
      <c r="J86" s="27"/>
      <c r="K86" s="27"/>
      <c r="L86" s="27"/>
      <c r="M86" s="75"/>
    </row>
    <row r="87" spans="1:13" hidden="1" x14ac:dyDescent="0.25">
      <c r="A87" s="89" t="s">
        <v>9</v>
      </c>
      <c r="B87" s="29"/>
      <c r="C87" s="22"/>
      <c r="D87" s="22"/>
      <c r="E87" s="39"/>
      <c r="F87" s="250"/>
      <c r="G87" s="113"/>
      <c r="H87" s="27"/>
      <c r="I87" s="27"/>
      <c r="J87" s="27"/>
      <c r="K87" s="27"/>
      <c r="L87" s="27"/>
      <c r="M87" s="75"/>
    </row>
    <row r="88" spans="1:13" hidden="1" x14ac:dyDescent="0.25">
      <c r="A88" s="90" t="s">
        <v>8</v>
      </c>
      <c r="B88" s="28"/>
      <c r="C88" s="20"/>
      <c r="D88" s="60">
        <v>753</v>
      </c>
      <c r="E88" s="36" t="s">
        <v>144</v>
      </c>
      <c r="F88" s="253"/>
      <c r="G88" s="113"/>
      <c r="H88" s="27"/>
      <c r="I88" s="27"/>
      <c r="J88" s="27"/>
      <c r="K88" s="27"/>
      <c r="L88" s="27"/>
      <c r="M88" s="75"/>
    </row>
    <row r="89" spans="1:13" hidden="1" x14ac:dyDescent="0.25">
      <c r="A89" s="89" t="s">
        <v>137</v>
      </c>
      <c r="B89" s="29"/>
      <c r="C89" s="22"/>
      <c r="D89" s="38"/>
      <c r="E89" s="31"/>
      <c r="F89" s="250"/>
      <c r="G89" s="113"/>
      <c r="H89" s="27"/>
      <c r="I89" s="27"/>
      <c r="J89" s="27"/>
      <c r="K89" s="27"/>
      <c r="L89" s="27"/>
      <c r="M89" s="75"/>
    </row>
    <row r="90" spans="1:13" hidden="1" x14ac:dyDescent="0.25">
      <c r="A90" s="89" t="s">
        <v>138</v>
      </c>
      <c r="B90" s="29"/>
      <c r="C90" s="22"/>
      <c r="D90" s="38"/>
      <c r="E90" s="31"/>
      <c r="F90" s="250"/>
      <c r="G90" s="113"/>
      <c r="H90" s="27"/>
      <c r="I90" s="27"/>
      <c r="J90" s="27"/>
      <c r="K90" s="27"/>
      <c r="L90" s="27"/>
      <c r="M90" s="75"/>
    </row>
    <row r="91" spans="1:13" hidden="1" x14ac:dyDescent="0.25">
      <c r="A91" s="89" t="s">
        <v>139</v>
      </c>
      <c r="B91" s="29"/>
      <c r="C91" s="22"/>
      <c r="D91" s="38"/>
      <c r="E91" s="31"/>
      <c r="F91" s="250"/>
      <c r="G91" s="113"/>
      <c r="H91" s="27"/>
      <c r="I91" s="27"/>
      <c r="J91" s="27"/>
      <c r="K91" s="27"/>
      <c r="L91" s="27"/>
      <c r="M91" s="75"/>
    </row>
    <row r="92" spans="1:13" hidden="1" x14ac:dyDescent="0.25">
      <c r="A92" s="89" t="s">
        <v>140</v>
      </c>
      <c r="B92" s="29"/>
      <c r="C92" s="22"/>
      <c r="D92" s="38"/>
      <c r="E92" s="31"/>
      <c r="F92" s="250"/>
      <c r="G92" s="113"/>
      <c r="H92" s="27"/>
      <c r="I92" s="27"/>
      <c r="J92" s="27"/>
      <c r="K92" s="27"/>
      <c r="L92" s="27"/>
      <c r="M92" s="75"/>
    </row>
    <row r="93" spans="1:13" hidden="1" x14ac:dyDescent="0.25">
      <c r="A93" s="89" t="s">
        <v>141</v>
      </c>
      <c r="B93" s="29"/>
      <c r="C93" s="22"/>
      <c r="D93" s="38"/>
      <c r="E93" s="31"/>
      <c r="F93" s="250"/>
      <c r="G93" s="113"/>
      <c r="H93" s="27"/>
      <c r="I93" s="27"/>
      <c r="J93" s="27"/>
      <c r="K93" s="27"/>
      <c r="L93" s="27"/>
      <c r="M93" s="75"/>
    </row>
    <row r="94" spans="1:13" hidden="1" x14ac:dyDescent="0.25">
      <c r="A94" s="89" t="s">
        <v>142</v>
      </c>
      <c r="B94" s="29"/>
      <c r="C94" s="22"/>
      <c r="D94" s="38">
        <v>753</v>
      </c>
      <c r="E94" s="31" t="s">
        <v>143</v>
      </c>
      <c r="F94" s="250"/>
      <c r="G94" s="113"/>
      <c r="H94" s="27"/>
      <c r="I94" s="27"/>
      <c r="J94" s="27"/>
      <c r="K94" s="27"/>
      <c r="L94" s="27"/>
      <c r="M94" s="75"/>
    </row>
    <row r="95" spans="1:13" ht="33.75" hidden="1" customHeight="1" x14ac:dyDescent="0.25">
      <c r="A95" s="288" t="s">
        <v>221</v>
      </c>
      <c r="B95" s="289"/>
      <c r="C95" s="290"/>
      <c r="D95" s="38">
        <v>753</v>
      </c>
      <c r="E95" s="31" t="s">
        <v>222</v>
      </c>
      <c r="F95" s="250">
        <v>0</v>
      </c>
      <c r="G95" s="113"/>
      <c r="H95" s="27"/>
      <c r="I95" s="27"/>
      <c r="J95" s="27"/>
      <c r="K95" s="27"/>
      <c r="L95" s="27"/>
      <c r="M95" s="75"/>
    </row>
    <row r="96" spans="1:13" ht="23.25" customHeight="1" x14ac:dyDescent="0.25">
      <c r="A96" s="301" t="s">
        <v>345</v>
      </c>
      <c r="B96" s="302"/>
      <c r="C96" s="303"/>
      <c r="D96" s="104">
        <v>753</v>
      </c>
      <c r="E96" s="37" t="s">
        <v>332</v>
      </c>
      <c r="F96" s="258">
        <v>126.2</v>
      </c>
      <c r="G96" s="113">
        <v>126.2</v>
      </c>
      <c r="H96" s="113">
        <v>113.2</v>
      </c>
      <c r="I96" s="27">
        <v>126.2</v>
      </c>
      <c r="J96" s="27">
        <v>131.6</v>
      </c>
      <c r="K96" s="27">
        <v>131.6</v>
      </c>
      <c r="L96" s="27">
        <v>131.6</v>
      </c>
      <c r="M96" s="75"/>
    </row>
    <row r="97" spans="1:13" ht="13.5" customHeight="1" x14ac:dyDescent="0.25">
      <c r="A97" s="301" t="s">
        <v>367</v>
      </c>
      <c r="B97" s="302"/>
      <c r="C97" s="303"/>
      <c r="D97" s="104">
        <v>753</v>
      </c>
      <c r="E97" s="37" t="s">
        <v>395</v>
      </c>
      <c r="F97" s="258">
        <v>0</v>
      </c>
      <c r="G97" s="113">
        <f t="shared" ref="G97:L97" si="4">G98+G99</f>
        <v>939</v>
      </c>
      <c r="H97" s="113">
        <f t="shared" si="4"/>
        <v>848.9</v>
      </c>
      <c r="I97" s="113">
        <f t="shared" si="4"/>
        <v>1018.6</v>
      </c>
      <c r="J97" s="113">
        <f t="shared" si="4"/>
        <v>1028.5999999999999</v>
      </c>
      <c r="K97" s="113">
        <f t="shared" si="4"/>
        <v>1233.5999999999999</v>
      </c>
      <c r="L97" s="113">
        <f t="shared" si="4"/>
        <v>1699.3</v>
      </c>
      <c r="M97" s="75"/>
    </row>
    <row r="98" spans="1:13" ht="23.25" customHeight="1" x14ac:dyDescent="0.25">
      <c r="A98" s="301" t="s">
        <v>368</v>
      </c>
      <c r="B98" s="302"/>
      <c r="C98" s="303"/>
      <c r="D98" s="104">
        <v>753</v>
      </c>
      <c r="E98" s="37" t="s">
        <v>333</v>
      </c>
      <c r="F98" s="258">
        <v>0</v>
      </c>
      <c r="G98" s="113">
        <v>939</v>
      </c>
      <c r="H98" s="113">
        <v>838.9</v>
      </c>
      <c r="I98" s="27">
        <v>939</v>
      </c>
      <c r="J98" s="27">
        <v>939</v>
      </c>
      <c r="K98" s="27">
        <v>1144</v>
      </c>
      <c r="L98" s="27">
        <v>1609.7</v>
      </c>
      <c r="M98" s="75"/>
    </row>
    <row r="99" spans="1:13" ht="23.25" customHeight="1" x14ac:dyDescent="0.25">
      <c r="A99" s="301" t="s">
        <v>369</v>
      </c>
      <c r="B99" s="302"/>
      <c r="C99" s="303"/>
      <c r="D99" s="109">
        <v>753</v>
      </c>
      <c r="E99" s="37" t="s">
        <v>394</v>
      </c>
      <c r="F99" s="251">
        <v>0</v>
      </c>
      <c r="G99" s="113">
        <v>0</v>
      </c>
      <c r="H99" s="113">
        <v>10</v>
      </c>
      <c r="I99" s="27">
        <v>79.599999999999994</v>
      </c>
      <c r="J99" s="27">
        <v>89.6</v>
      </c>
      <c r="K99" s="27">
        <v>89.6</v>
      </c>
      <c r="L99" s="27">
        <v>89.6</v>
      </c>
      <c r="M99" s="75"/>
    </row>
    <row r="100" spans="1:13" ht="13.8" thickBot="1" x14ac:dyDescent="0.3">
      <c r="A100" s="95" t="s">
        <v>192</v>
      </c>
      <c r="B100" s="96"/>
      <c r="C100" s="97"/>
      <c r="D100" s="97"/>
      <c r="E100" s="98"/>
      <c r="F100" s="249">
        <f t="shared" ref="F100:L100" si="5">F60+F61</f>
        <v>3536.6</v>
      </c>
      <c r="G100" s="228">
        <f t="shared" si="5"/>
        <v>4475.5999999999995</v>
      </c>
      <c r="H100" s="228">
        <f t="shared" si="5"/>
        <v>4090.7000000000003</v>
      </c>
      <c r="I100" s="228">
        <f t="shared" si="5"/>
        <v>4555.2</v>
      </c>
      <c r="J100" s="228">
        <f t="shared" si="5"/>
        <v>4570.5999999999995</v>
      </c>
      <c r="K100" s="228">
        <f t="shared" si="5"/>
        <v>4837.5999999999995</v>
      </c>
      <c r="L100" s="228">
        <f t="shared" si="5"/>
        <v>5283.9</v>
      </c>
      <c r="M100" s="75"/>
    </row>
    <row r="101" spans="1:13" x14ac:dyDescent="0.25">
      <c r="C101" s="23"/>
      <c r="D101" s="23"/>
      <c r="E101" s="24"/>
      <c r="F101" s="67"/>
    </row>
  </sheetData>
  <mergeCells count="59">
    <mergeCell ref="L64:L65"/>
    <mergeCell ref="M25:M26"/>
    <mergeCell ref="L11:L12"/>
    <mergeCell ref="L27:L31"/>
    <mergeCell ref="L25:L26"/>
    <mergeCell ref="L16:L18"/>
    <mergeCell ref="J27:J31"/>
    <mergeCell ref="K27:K31"/>
    <mergeCell ref="J64:J65"/>
    <mergeCell ref="K64:K65"/>
    <mergeCell ref="I25:I26"/>
    <mergeCell ref="J25:J26"/>
    <mergeCell ref="K25:K26"/>
    <mergeCell ref="A99:C99"/>
    <mergeCell ref="A98:C98"/>
    <mergeCell ref="A97:C97"/>
    <mergeCell ref="G64:G65"/>
    <mergeCell ref="G74:G75"/>
    <mergeCell ref="J11:J12"/>
    <mergeCell ref="J16:J18"/>
    <mergeCell ref="G11:G12"/>
    <mergeCell ref="K11:K12"/>
    <mergeCell ref="K16:K18"/>
    <mergeCell ref="A96:C96"/>
    <mergeCell ref="A95:C95"/>
    <mergeCell ref="A11:C11"/>
    <mergeCell ref="F11:F12"/>
    <mergeCell ref="G16:G18"/>
    <mergeCell ref="E74:E75"/>
    <mergeCell ref="F74:F75"/>
    <mergeCell ref="G27:G31"/>
    <mergeCell ref="G25:G26"/>
    <mergeCell ref="A74:C75"/>
    <mergeCell ref="H11:H12"/>
    <mergeCell ref="H16:H18"/>
    <mergeCell ref="I11:I12"/>
    <mergeCell ref="I16:I18"/>
    <mergeCell ref="I64:I65"/>
    <mergeCell ref="H64:H65"/>
    <mergeCell ref="I27:I31"/>
    <mergeCell ref="H74:H75"/>
    <mergeCell ref="A27:C31"/>
    <mergeCell ref="D74:D75"/>
    <mergeCell ref="F25:F26"/>
    <mergeCell ref="E25:E26"/>
    <mergeCell ref="D25:D26"/>
    <mergeCell ref="A63:C63"/>
    <mergeCell ref="A57:C57"/>
    <mergeCell ref="A72:C73"/>
    <mergeCell ref="A62:C62"/>
    <mergeCell ref="A8:E8"/>
    <mergeCell ref="E27:E31"/>
    <mergeCell ref="D27:D31"/>
    <mergeCell ref="F27:F31"/>
    <mergeCell ref="C5:G5"/>
    <mergeCell ref="A1:E1"/>
    <mergeCell ref="A14:C14"/>
    <mergeCell ref="A7:E7"/>
    <mergeCell ref="A58:C58"/>
  </mergeCells>
  <pageMargins left="0.39370078740157499" right="0.196850393700787" top="0.196850393700787" bottom="0.196850393700787" header="0.511811023622047" footer="0.51181102362204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workbookViewId="0">
      <selection activeCell="K10" sqref="K10"/>
    </sheetView>
  </sheetViews>
  <sheetFormatPr defaultRowHeight="13.2" x14ac:dyDescent="0.25"/>
  <cols>
    <col min="1" max="1" width="50.5546875" customWidth="1"/>
    <col min="3" max="3" width="11.33203125" customWidth="1"/>
    <col min="4" max="4" width="2.5546875" customWidth="1"/>
    <col min="5" max="5" width="13" customWidth="1"/>
    <col min="6" max="6" width="10.6640625" customWidth="1"/>
    <col min="7" max="7" width="11.33203125" hidden="1" customWidth="1"/>
    <col min="8" max="8" width="9.88671875" hidden="1" customWidth="1"/>
  </cols>
  <sheetData>
    <row r="1" spans="1:8" x14ac:dyDescent="0.25">
      <c r="A1" s="13" t="s">
        <v>381</v>
      </c>
      <c r="B1" s="13"/>
      <c r="C1" s="13"/>
      <c r="D1" s="13"/>
      <c r="E1" s="13"/>
    </row>
    <row r="2" spans="1:8" x14ac:dyDescent="0.25">
      <c r="A2" t="s">
        <v>190</v>
      </c>
      <c r="E2" s="16"/>
    </row>
    <row r="3" spans="1:8" x14ac:dyDescent="0.25">
      <c r="A3" t="s">
        <v>398</v>
      </c>
    </row>
    <row r="4" spans="1:8" x14ac:dyDescent="0.25">
      <c r="A4" t="s">
        <v>427</v>
      </c>
    </row>
    <row r="5" spans="1:8" x14ac:dyDescent="0.25">
      <c r="A5" s="14" t="s">
        <v>426</v>
      </c>
      <c r="B5" s="14"/>
      <c r="C5" s="14"/>
      <c r="D5" s="14"/>
      <c r="E5" s="14"/>
      <c r="F5" s="14"/>
      <c r="G5" s="14"/>
    </row>
    <row r="6" spans="1:8" x14ac:dyDescent="0.25">
      <c r="A6" t="s">
        <v>399</v>
      </c>
    </row>
    <row r="7" spans="1:8" ht="21" customHeight="1" x14ac:dyDescent="0.25">
      <c r="A7" s="319" t="s">
        <v>401</v>
      </c>
      <c r="B7" s="319"/>
      <c r="C7" s="319"/>
      <c r="D7" s="319"/>
      <c r="E7" s="319"/>
    </row>
    <row r="8" spans="1:8" ht="13.8" thickBot="1" x14ac:dyDescent="0.3">
      <c r="A8" s="50"/>
      <c r="B8" s="50"/>
      <c r="C8" s="50"/>
      <c r="D8" s="50"/>
      <c r="E8" s="50"/>
    </row>
    <row r="9" spans="1:8" ht="12.75" customHeight="1" x14ac:dyDescent="0.25">
      <c r="A9" s="320" t="s">
        <v>193</v>
      </c>
      <c r="B9" s="322" t="s">
        <v>43</v>
      </c>
      <c r="C9" s="323"/>
      <c r="D9" s="324"/>
      <c r="E9" s="328" t="s">
        <v>370</v>
      </c>
      <c r="F9" s="333" t="s">
        <v>371</v>
      </c>
      <c r="G9" s="333" t="s">
        <v>372</v>
      </c>
      <c r="H9" s="333" t="s">
        <v>366</v>
      </c>
    </row>
    <row r="10" spans="1:8" ht="28.5" customHeight="1" thickBot="1" x14ac:dyDescent="0.3">
      <c r="A10" s="321"/>
      <c r="B10" s="325"/>
      <c r="C10" s="326"/>
      <c r="D10" s="327"/>
      <c r="E10" s="329"/>
      <c r="F10" s="292"/>
      <c r="G10" s="292"/>
      <c r="H10" s="292"/>
    </row>
    <row r="11" spans="1:8" ht="21" hidden="1" x14ac:dyDescent="0.25">
      <c r="A11" s="68" t="s">
        <v>44</v>
      </c>
      <c r="B11" s="330" t="s">
        <v>45</v>
      </c>
      <c r="C11" s="331"/>
      <c r="D11" s="332"/>
      <c r="E11" s="119">
        <f>E12-E14</f>
        <v>0</v>
      </c>
      <c r="F11" s="27"/>
      <c r="G11" s="27"/>
      <c r="H11" s="27"/>
    </row>
    <row r="12" spans="1:8" ht="21" hidden="1" x14ac:dyDescent="0.25">
      <c r="A12" s="51" t="s">
        <v>46</v>
      </c>
      <c r="B12" s="334" t="s">
        <v>47</v>
      </c>
      <c r="C12" s="335"/>
      <c r="D12" s="336"/>
      <c r="E12" s="120">
        <f>E13</f>
        <v>0</v>
      </c>
      <c r="F12" s="27"/>
      <c r="G12" s="27"/>
      <c r="H12" s="27"/>
    </row>
    <row r="13" spans="1:8" ht="21" hidden="1" x14ac:dyDescent="0.25">
      <c r="A13" s="52" t="s">
        <v>48</v>
      </c>
      <c r="B13" s="337" t="s">
        <v>49</v>
      </c>
      <c r="C13" s="338"/>
      <c r="D13" s="339"/>
      <c r="E13" s="121"/>
      <c r="F13" s="27"/>
      <c r="G13" s="27"/>
      <c r="H13" s="27"/>
    </row>
    <row r="14" spans="1:8" ht="21" hidden="1" x14ac:dyDescent="0.25">
      <c r="A14" s="51" t="s">
        <v>50</v>
      </c>
      <c r="B14" s="340" t="s">
        <v>51</v>
      </c>
      <c r="C14" s="341"/>
      <c r="D14" s="342"/>
      <c r="E14" s="120">
        <f>E15</f>
        <v>0</v>
      </c>
      <c r="F14" s="27"/>
      <c r="G14" s="27"/>
      <c r="H14" s="27"/>
    </row>
    <row r="15" spans="1:8" ht="21.6" hidden="1" thickBot="1" x14ac:dyDescent="0.3">
      <c r="A15" s="52" t="s">
        <v>52</v>
      </c>
      <c r="B15" s="337" t="s">
        <v>53</v>
      </c>
      <c r="C15" s="338"/>
      <c r="D15" s="339"/>
      <c r="E15" s="121"/>
      <c r="F15" s="27"/>
      <c r="G15" s="27"/>
      <c r="H15" s="27"/>
    </row>
    <row r="16" spans="1:8" ht="21" hidden="1" x14ac:dyDescent="0.25">
      <c r="A16" s="68" t="s">
        <v>54</v>
      </c>
      <c r="B16" s="330" t="s">
        <v>55</v>
      </c>
      <c r="C16" s="331"/>
      <c r="D16" s="332"/>
      <c r="E16" s="119">
        <f>E17-E19</f>
        <v>0</v>
      </c>
      <c r="F16" s="27"/>
      <c r="G16" s="27"/>
      <c r="H16" s="27"/>
    </row>
    <row r="17" spans="1:8" ht="31.2" hidden="1" x14ac:dyDescent="0.25">
      <c r="A17" s="51" t="s">
        <v>56</v>
      </c>
      <c r="B17" s="334" t="s">
        <v>57</v>
      </c>
      <c r="C17" s="335"/>
      <c r="D17" s="336"/>
      <c r="E17" s="120">
        <f>E18</f>
        <v>0</v>
      </c>
      <c r="F17" s="27"/>
      <c r="G17" s="27"/>
      <c r="H17" s="27"/>
    </row>
    <row r="18" spans="1:8" ht="31.2" hidden="1" x14ac:dyDescent="0.25">
      <c r="A18" s="52" t="s">
        <v>58</v>
      </c>
      <c r="B18" s="337" t="s">
        <v>59</v>
      </c>
      <c r="C18" s="338"/>
      <c r="D18" s="339"/>
      <c r="E18" s="121"/>
      <c r="F18" s="27"/>
      <c r="G18" s="27"/>
      <c r="H18" s="27"/>
    </row>
    <row r="19" spans="1:8" ht="31.2" hidden="1" x14ac:dyDescent="0.25">
      <c r="A19" s="51" t="s">
        <v>60</v>
      </c>
      <c r="B19" s="340" t="s">
        <v>61</v>
      </c>
      <c r="C19" s="341"/>
      <c r="D19" s="342"/>
      <c r="E19" s="120">
        <f>E20</f>
        <v>0</v>
      </c>
      <c r="F19" s="27"/>
      <c r="G19" s="27"/>
      <c r="H19" s="27"/>
    </row>
    <row r="20" spans="1:8" ht="31.2" hidden="1" x14ac:dyDescent="0.25">
      <c r="A20" s="52" t="s">
        <v>62</v>
      </c>
      <c r="B20" s="337" t="s">
        <v>63</v>
      </c>
      <c r="C20" s="338"/>
      <c r="D20" s="339"/>
      <c r="E20" s="121"/>
      <c r="F20" s="27"/>
      <c r="G20" s="27"/>
      <c r="H20" s="27"/>
    </row>
    <row r="21" spans="1:8" ht="13.8" hidden="1" thickBot="1" x14ac:dyDescent="0.3">
      <c r="A21" s="53"/>
      <c r="B21" s="343"/>
      <c r="C21" s="343"/>
      <c r="D21" s="343"/>
      <c r="E21" s="122"/>
      <c r="F21" s="27"/>
      <c r="G21" s="27"/>
      <c r="H21" s="27"/>
    </row>
    <row r="22" spans="1:8" ht="21" hidden="1" x14ac:dyDescent="0.25">
      <c r="A22" s="68" t="s">
        <v>64</v>
      </c>
      <c r="B22" s="330" t="s">
        <v>65</v>
      </c>
      <c r="C22" s="331"/>
      <c r="D22" s="332"/>
      <c r="E22" s="119">
        <f>E23-E25</f>
        <v>0</v>
      </c>
      <c r="F22" s="27"/>
      <c r="G22" s="27"/>
      <c r="H22" s="27"/>
    </row>
    <row r="23" spans="1:8" ht="21" hidden="1" x14ac:dyDescent="0.25">
      <c r="A23" s="51" t="s">
        <v>66</v>
      </c>
      <c r="B23" s="334" t="s">
        <v>67</v>
      </c>
      <c r="C23" s="335"/>
      <c r="D23" s="336"/>
      <c r="E23" s="120">
        <f>E24</f>
        <v>0</v>
      </c>
      <c r="F23" s="27"/>
      <c r="G23" s="27"/>
      <c r="H23" s="27"/>
    </row>
    <row r="24" spans="1:8" ht="21" hidden="1" x14ac:dyDescent="0.25">
      <c r="A24" s="52" t="s">
        <v>68</v>
      </c>
      <c r="B24" s="337" t="s">
        <v>69</v>
      </c>
      <c r="C24" s="338"/>
      <c r="D24" s="339"/>
      <c r="E24" s="121"/>
      <c r="F24" s="27"/>
      <c r="G24" s="27"/>
      <c r="H24" s="27"/>
    </row>
    <row r="25" spans="1:8" ht="21" hidden="1" x14ac:dyDescent="0.25">
      <c r="A25" s="51" t="s">
        <v>70</v>
      </c>
      <c r="B25" s="340" t="s">
        <v>71</v>
      </c>
      <c r="C25" s="341"/>
      <c r="D25" s="342"/>
      <c r="E25" s="120">
        <f>E26</f>
        <v>0</v>
      </c>
      <c r="F25" s="27"/>
      <c r="G25" s="27"/>
      <c r="H25" s="27"/>
    </row>
    <row r="26" spans="1:8" ht="21.6" hidden="1" thickBot="1" x14ac:dyDescent="0.3">
      <c r="A26" s="52" t="s">
        <v>72</v>
      </c>
      <c r="B26" s="337" t="s">
        <v>73</v>
      </c>
      <c r="C26" s="338"/>
      <c r="D26" s="339"/>
      <c r="E26" s="121"/>
      <c r="F26" s="233"/>
      <c r="G26" s="27"/>
      <c r="H26" s="27"/>
    </row>
    <row r="27" spans="1:8" ht="21.6" thickBot="1" x14ac:dyDescent="0.3">
      <c r="A27" s="69" t="s">
        <v>74</v>
      </c>
      <c r="B27" s="348" t="s">
        <v>75</v>
      </c>
      <c r="C27" s="349"/>
      <c r="D27" s="350"/>
      <c r="E27" s="123">
        <f>E32+E28</f>
        <v>18.5</v>
      </c>
      <c r="F27" s="234">
        <f>F32+F28</f>
        <v>120</v>
      </c>
      <c r="G27" s="230">
        <f>G32+G28</f>
        <v>-151.29999999999995</v>
      </c>
      <c r="H27" s="27"/>
    </row>
    <row r="28" spans="1:8" x14ac:dyDescent="0.25">
      <c r="A28" s="51" t="s">
        <v>195</v>
      </c>
      <c r="B28" s="334" t="s">
        <v>76</v>
      </c>
      <c r="C28" s="335"/>
      <c r="D28" s="336"/>
      <c r="E28" s="124">
        <f t="shared" ref="E28:G30" si="0">E29</f>
        <v>-3536.6</v>
      </c>
      <c r="F28" s="235">
        <f t="shared" si="0"/>
        <v>-4256</v>
      </c>
      <c r="G28" s="231">
        <f t="shared" si="0"/>
        <v>-1039.5999999999999</v>
      </c>
      <c r="H28" s="27"/>
    </row>
    <row r="29" spans="1:8" x14ac:dyDescent="0.25">
      <c r="A29" s="51" t="s">
        <v>77</v>
      </c>
      <c r="B29" s="340" t="s">
        <v>78</v>
      </c>
      <c r="C29" s="341"/>
      <c r="D29" s="342"/>
      <c r="E29" s="124">
        <f t="shared" si="0"/>
        <v>-3536.6</v>
      </c>
      <c r="F29" s="235">
        <f t="shared" si="0"/>
        <v>-4256</v>
      </c>
      <c r="G29" s="231">
        <f t="shared" si="0"/>
        <v>-1039.5999999999999</v>
      </c>
      <c r="H29" s="27"/>
    </row>
    <row r="30" spans="1:8" x14ac:dyDescent="0.25">
      <c r="A30" s="51" t="s">
        <v>79</v>
      </c>
      <c r="B30" s="340" t="s">
        <v>80</v>
      </c>
      <c r="C30" s="341"/>
      <c r="D30" s="342"/>
      <c r="E30" s="124">
        <f t="shared" si="0"/>
        <v>-3536.6</v>
      </c>
      <c r="F30" s="235">
        <f t="shared" si="0"/>
        <v>-4256</v>
      </c>
      <c r="G30" s="231">
        <f t="shared" si="0"/>
        <v>-1039.5999999999999</v>
      </c>
      <c r="H30" s="27"/>
    </row>
    <row r="31" spans="1:8" ht="21" x14ac:dyDescent="0.25">
      <c r="A31" s="54" t="s">
        <v>346</v>
      </c>
      <c r="B31" s="337" t="s">
        <v>81</v>
      </c>
      <c r="C31" s="344"/>
      <c r="D31" s="345"/>
      <c r="E31" s="125">
        <v>-3536.6</v>
      </c>
      <c r="F31" s="236">
        <v>-4256</v>
      </c>
      <c r="G31" s="231">
        <v>-1039.5999999999999</v>
      </c>
      <c r="H31" s="27"/>
    </row>
    <row r="32" spans="1:8" x14ac:dyDescent="0.25">
      <c r="A32" s="55" t="s">
        <v>196</v>
      </c>
      <c r="B32" s="340" t="s">
        <v>82</v>
      </c>
      <c r="C32" s="346"/>
      <c r="D32" s="347"/>
      <c r="E32" s="126">
        <f t="shared" ref="E32:G34" si="1">E33</f>
        <v>3555.1</v>
      </c>
      <c r="F32" s="235">
        <f t="shared" si="1"/>
        <v>4376</v>
      </c>
      <c r="G32" s="231">
        <f t="shared" si="1"/>
        <v>888.3</v>
      </c>
      <c r="H32" s="27"/>
    </row>
    <row r="33" spans="1:8" x14ac:dyDescent="0.25">
      <c r="A33" s="56" t="s">
        <v>83</v>
      </c>
      <c r="B33" s="340" t="s">
        <v>84</v>
      </c>
      <c r="C33" s="341"/>
      <c r="D33" s="342"/>
      <c r="E33" s="127">
        <f t="shared" si="1"/>
        <v>3555.1</v>
      </c>
      <c r="F33" s="235">
        <f t="shared" si="1"/>
        <v>4376</v>
      </c>
      <c r="G33" s="231">
        <f t="shared" si="1"/>
        <v>888.3</v>
      </c>
      <c r="H33" s="27"/>
    </row>
    <row r="34" spans="1:8" x14ac:dyDescent="0.25">
      <c r="A34" s="56" t="s">
        <v>85</v>
      </c>
      <c r="B34" s="340" t="s">
        <v>86</v>
      </c>
      <c r="C34" s="341"/>
      <c r="D34" s="342"/>
      <c r="E34" s="127">
        <f t="shared" si="1"/>
        <v>3555.1</v>
      </c>
      <c r="F34" s="235">
        <f t="shared" si="1"/>
        <v>4376</v>
      </c>
      <c r="G34" s="231">
        <f t="shared" si="1"/>
        <v>888.3</v>
      </c>
      <c r="H34" s="27"/>
    </row>
    <row r="35" spans="1:8" ht="21.6" thickBot="1" x14ac:dyDescent="0.3">
      <c r="A35" s="53" t="s">
        <v>347</v>
      </c>
      <c r="B35" s="351" t="s">
        <v>88</v>
      </c>
      <c r="C35" s="352"/>
      <c r="D35" s="353"/>
      <c r="E35" s="128">
        <v>3555.1</v>
      </c>
      <c r="F35" s="236">
        <v>4376</v>
      </c>
      <c r="G35" s="231">
        <v>888.3</v>
      </c>
      <c r="H35" s="27"/>
    </row>
    <row r="36" spans="1:8" ht="21.6" hidden="1" thickBot="1" x14ac:dyDescent="0.3">
      <c r="A36" s="68" t="s">
        <v>89</v>
      </c>
      <c r="B36" s="330" t="s">
        <v>90</v>
      </c>
      <c r="C36" s="331"/>
      <c r="D36" s="332"/>
      <c r="E36" s="119">
        <f>E37-E40+E43</f>
        <v>0</v>
      </c>
      <c r="F36" s="27"/>
      <c r="G36" s="231"/>
      <c r="H36" s="27"/>
    </row>
    <row r="37" spans="1:8" ht="21.6" hidden="1" thickBot="1" x14ac:dyDescent="0.3">
      <c r="A37" s="51" t="s">
        <v>91</v>
      </c>
      <c r="B37" s="334" t="s">
        <v>92</v>
      </c>
      <c r="C37" s="335"/>
      <c r="D37" s="336"/>
      <c r="E37" s="120">
        <f>E38</f>
        <v>0</v>
      </c>
      <c r="F37" s="27"/>
      <c r="G37" s="231"/>
      <c r="H37" s="27"/>
    </row>
    <row r="38" spans="1:8" ht="31.8" hidden="1" thickBot="1" x14ac:dyDescent="0.3">
      <c r="A38" s="51" t="s">
        <v>93</v>
      </c>
      <c r="B38" s="340" t="s">
        <v>94</v>
      </c>
      <c r="C38" s="341"/>
      <c r="D38" s="342"/>
      <c r="E38" s="120">
        <f>E39</f>
        <v>0</v>
      </c>
      <c r="F38" s="27"/>
      <c r="G38" s="231"/>
      <c r="H38" s="27"/>
    </row>
    <row r="39" spans="1:8" ht="21.6" hidden="1" thickBot="1" x14ac:dyDescent="0.3">
      <c r="A39" s="52" t="s">
        <v>95</v>
      </c>
      <c r="B39" s="337" t="s">
        <v>96</v>
      </c>
      <c r="C39" s="338"/>
      <c r="D39" s="339"/>
      <c r="E39" s="121"/>
      <c r="F39" s="27"/>
      <c r="G39" s="231"/>
      <c r="H39" s="27"/>
    </row>
    <row r="40" spans="1:8" ht="21.6" hidden="1" thickBot="1" x14ac:dyDescent="0.3">
      <c r="A40" s="51" t="s">
        <v>97</v>
      </c>
      <c r="B40" s="334" t="s">
        <v>98</v>
      </c>
      <c r="C40" s="335"/>
      <c r="D40" s="336"/>
      <c r="E40" s="120">
        <f>E41</f>
        <v>0</v>
      </c>
      <c r="F40" s="27"/>
      <c r="G40" s="231"/>
      <c r="H40" s="27"/>
    </row>
    <row r="41" spans="1:8" ht="62.4" hidden="1" thickBot="1" x14ac:dyDescent="0.3">
      <c r="A41" s="51" t="s">
        <v>103</v>
      </c>
      <c r="B41" s="340" t="s">
        <v>104</v>
      </c>
      <c r="C41" s="341"/>
      <c r="D41" s="342"/>
      <c r="E41" s="120">
        <f>E42</f>
        <v>0</v>
      </c>
      <c r="F41" s="27"/>
      <c r="G41" s="231"/>
      <c r="H41" s="27"/>
    </row>
    <row r="42" spans="1:8" ht="52.2" hidden="1" thickBot="1" x14ac:dyDescent="0.3">
      <c r="A42" s="52" t="s">
        <v>105</v>
      </c>
      <c r="B42" s="337" t="s">
        <v>106</v>
      </c>
      <c r="C42" s="338"/>
      <c r="D42" s="339"/>
      <c r="E42" s="121"/>
      <c r="F42" s="27"/>
      <c r="G42" s="231"/>
      <c r="H42" s="27"/>
    </row>
    <row r="43" spans="1:8" ht="21.6" hidden="1" thickBot="1" x14ac:dyDescent="0.3">
      <c r="A43" s="51" t="s">
        <v>107</v>
      </c>
      <c r="B43" s="334" t="s">
        <v>108</v>
      </c>
      <c r="C43" s="335"/>
      <c r="D43" s="336"/>
      <c r="E43" s="120">
        <f>E44-E46</f>
        <v>0</v>
      </c>
      <c r="F43" s="27"/>
      <c r="G43" s="231"/>
      <c r="H43" s="27"/>
    </row>
    <row r="44" spans="1:8" ht="21.6" hidden="1" thickBot="1" x14ac:dyDescent="0.3">
      <c r="A44" s="51" t="s">
        <v>109</v>
      </c>
      <c r="B44" s="340" t="s">
        <v>110</v>
      </c>
      <c r="C44" s="341"/>
      <c r="D44" s="342"/>
      <c r="E44" s="120">
        <f>E45</f>
        <v>0</v>
      </c>
      <c r="F44" s="27"/>
      <c r="G44" s="231"/>
      <c r="H44" s="27"/>
    </row>
    <row r="45" spans="1:8" ht="21.6" hidden="1" thickBot="1" x14ac:dyDescent="0.3">
      <c r="A45" s="52" t="s">
        <v>111</v>
      </c>
      <c r="B45" s="337" t="s">
        <v>112</v>
      </c>
      <c r="C45" s="338"/>
      <c r="D45" s="339"/>
      <c r="E45" s="121"/>
      <c r="F45" s="27"/>
      <c r="G45" s="231"/>
      <c r="H45" s="27"/>
    </row>
    <row r="46" spans="1:8" ht="21.6" hidden="1" thickBot="1" x14ac:dyDescent="0.3">
      <c r="A46" s="51" t="s">
        <v>113</v>
      </c>
      <c r="B46" s="340" t="s">
        <v>114</v>
      </c>
      <c r="C46" s="341"/>
      <c r="D46" s="342"/>
      <c r="E46" s="120">
        <f>E47</f>
        <v>0</v>
      </c>
      <c r="F46" s="27"/>
      <c r="G46" s="231"/>
      <c r="H46" s="27"/>
    </row>
    <row r="47" spans="1:8" ht="21.6" hidden="1" thickBot="1" x14ac:dyDescent="0.3">
      <c r="A47" s="52" t="s">
        <v>115</v>
      </c>
      <c r="B47" s="337" t="s">
        <v>116</v>
      </c>
      <c r="C47" s="338"/>
      <c r="D47" s="339"/>
      <c r="E47" s="121"/>
      <c r="F47" s="27"/>
      <c r="G47" s="231"/>
      <c r="H47" s="27"/>
    </row>
    <row r="48" spans="1:8" ht="13.8" thickBot="1" x14ac:dyDescent="0.3">
      <c r="A48" s="57" t="s">
        <v>197</v>
      </c>
      <c r="B48" s="354"/>
      <c r="C48" s="354"/>
      <c r="D48" s="354"/>
      <c r="E48" s="129">
        <f>E35+E31</f>
        <v>18.5</v>
      </c>
      <c r="F48" s="237">
        <f>F35+F31</f>
        <v>120</v>
      </c>
      <c r="G48" s="232">
        <f>G35+G31</f>
        <v>-151.29999999999995</v>
      </c>
      <c r="H48" s="27"/>
    </row>
  </sheetData>
  <mergeCells count="47">
    <mergeCell ref="H9:H10"/>
    <mergeCell ref="A1:E1"/>
    <mergeCell ref="B47:D47"/>
    <mergeCell ref="B48:D48"/>
    <mergeCell ref="B43:D43"/>
    <mergeCell ref="B44:D44"/>
    <mergeCell ref="B45:D45"/>
    <mergeCell ref="B46:D46"/>
    <mergeCell ref="B39:D39"/>
    <mergeCell ref="B40:D40"/>
    <mergeCell ref="B41:D41"/>
    <mergeCell ref="B42:D42"/>
    <mergeCell ref="B35:D35"/>
    <mergeCell ref="B36:D36"/>
    <mergeCell ref="B37:D37"/>
    <mergeCell ref="B38:D38"/>
    <mergeCell ref="B31:D31"/>
    <mergeCell ref="B32:D32"/>
    <mergeCell ref="B33:D33"/>
    <mergeCell ref="B34:D34"/>
    <mergeCell ref="B27:D27"/>
    <mergeCell ref="B28:D28"/>
    <mergeCell ref="B29:D29"/>
    <mergeCell ref="B30:D30"/>
    <mergeCell ref="B23:D23"/>
    <mergeCell ref="B24:D24"/>
    <mergeCell ref="B25:D25"/>
    <mergeCell ref="B26:D26"/>
    <mergeCell ref="B19:D19"/>
    <mergeCell ref="B20:D20"/>
    <mergeCell ref="B21:D21"/>
    <mergeCell ref="B22:D22"/>
    <mergeCell ref="B16:D16"/>
    <mergeCell ref="B17:D17"/>
    <mergeCell ref="B18:D18"/>
    <mergeCell ref="B13:D13"/>
    <mergeCell ref="B14:D14"/>
    <mergeCell ref="B11:D11"/>
    <mergeCell ref="F9:F10"/>
    <mergeCell ref="G9:G10"/>
    <mergeCell ref="B12:D12"/>
    <mergeCell ref="B15:D15"/>
    <mergeCell ref="A5:G5"/>
    <mergeCell ref="A7:E7"/>
    <mergeCell ref="A9:A10"/>
    <mergeCell ref="B9:D10"/>
    <mergeCell ref="E9:E10"/>
  </mergeCells>
  <pageMargins left="0.59055118110236204" right="0.196850393700787" top="0.98425196850393704" bottom="0.98425196850393704" header="0.511811023622047" footer="0.511811023622047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5"/>
  <sheetViews>
    <sheetView workbookViewId="0">
      <selection activeCell="S16" sqref="S16"/>
    </sheetView>
  </sheetViews>
  <sheetFormatPr defaultRowHeight="13.2" x14ac:dyDescent="0.25"/>
  <cols>
    <col min="1" max="1" width="36.109375" customWidth="1"/>
    <col min="2" max="2" width="6.44140625" customWidth="1"/>
    <col min="3" max="3" width="6" customWidth="1"/>
    <col min="4" max="4" width="5.33203125" customWidth="1"/>
    <col min="5" max="5" width="5.44140625" customWidth="1"/>
    <col min="6" max="6" width="5.88671875" customWidth="1"/>
    <col min="7" max="7" width="6.109375" customWidth="1"/>
    <col min="8" max="8" width="6.33203125" customWidth="1"/>
    <col min="9" max="9" width="4.44140625" customWidth="1"/>
    <col min="10" max="10" width="5.33203125" customWidth="1"/>
    <col min="11" max="11" width="8.44140625" customWidth="1"/>
    <col min="12" max="12" width="9.88671875" customWidth="1"/>
    <col min="13" max="13" width="0" hidden="1" customWidth="1"/>
  </cols>
  <sheetData>
    <row r="1" spans="1:17" x14ac:dyDescent="0.25">
      <c r="A1" t="s">
        <v>446</v>
      </c>
    </row>
    <row r="2" spans="1:17" x14ac:dyDescent="0.25">
      <c r="A2" s="15" t="s">
        <v>190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7" x14ac:dyDescent="0.25">
      <c r="A3" s="15" t="s">
        <v>416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7" x14ac:dyDescent="0.25">
      <c r="A4" s="15" t="s">
        <v>432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7" x14ac:dyDescent="0.25">
      <c r="A5" s="15" t="s">
        <v>456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17" x14ac:dyDescent="0.25">
      <c r="A6" s="359" t="s">
        <v>433</v>
      </c>
      <c r="B6" s="359"/>
      <c r="C6" s="359"/>
      <c r="D6" s="359"/>
      <c r="E6" s="359"/>
      <c r="F6" s="359"/>
      <c r="G6" s="359"/>
      <c r="H6" s="359"/>
      <c r="I6" s="359"/>
      <c r="J6" s="359"/>
      <c r="K6" s="359"/>
      <c r="L6" s="15"/>
    </row>
    <row r="7" spans="1:17" ht="3" customHeight="1" x14ac:dyDescent="0.25">
      <c r="A7" s="359"/>
      <c r="B7" s="359"/>
      <c r="C7" s="359"/>
      <c r="D7" s="359"/>
      <c r="E7" s="359"/>
      <c r="F7" s="359"/>
      <c r="G7" s="359"/>
      <c r="H7" s="359"/>
      <c r="I7" s="359"/>
      <c r="J7" s="359"/>
      <c r="K7" s="359"/>
      <c r="L7" s="15"/>
    </row>
    <row r="8" spans="1:17" ht="10.5" customHeight="1" thickBot="1" x14ac:dyDescent="0.3">
      <c r="A8" s="360"/>
      <c r="B8" s="360"/>
      <c r="C8" s="372"/>
      <c r="D8" s="372"/>
      <c r="E8" s="372"/>
      <c r="F8" s="372"/>
      <c r="G8" s="372"/>
      <c r="H8" s="372"/>
      <c r="I8" s="372"/>
      <c r="J8" s="372"/>
      <c r="K8" s="360"/>
      <c r="L8" s="15"/>
    </row>
    <row r="9" spans="1:17" ht="15.75" customHeight="1" x14ac:dyDescent="0.25">
      <c r="A9" s="363" t="s">
        <v>117</v>
      </c>
      <c r="B9" s="373" t="s">
        <v>271</v>
      </c>
      <c r="C9" s="376" t="s">
        <v>198</v>
      </c>
      <c r="D9" s="376" t="s">
        <v>154</v>
      </c>
      <c r="E9" s="377" t="s">
        <v>276</v>
      </c>
      <c r="F9" s="378"/>
      <c r="G9" s="378"/>
      <c r="H9" s="378"/>
      <c r="I9" s="379"/>
      <c r="J9" s="383" t="s">
        <v>120</v>
      </c>
      <c r="K9" s="361" t="s">
        <v>370</v>
      </c>
      <c r="L9" s="355" t="s">
        <v>371</v>
      </c>
      <c r="M9" s="355" t="s">
        <v>371</v>
      </c>
      <c r="N9" s="355" t="s">
        <v>371</v>
      </c>
      <c r="O9" s="355" t="s">
        <v>371</v>
      </c>
      <c r="P9" s="355" t="s">
        <v>371</v>
      </c>
      <c r="Q9" s="355" t="s">
        <v>371</v>
      </c>
    </row>
    <row r="10" spans="1:17" ht="38.25" customHeight="1" x14ac:dyDescent="0.25">
      <c r="A10" s="364"/>
      <c r="B10" s="374"/>
      <c r="C10" s="374"/>
      <c r="D10" s="374"/>
      <c r="E10" s="380"/>
      <c r="F10" s="381"/>
      <c r="G10" s="381"/>
      <c r="H10" s="381"/>
      <c r="I10" s="382"/>
      <c r="J10" s="384"/>
      <c r="K10" s="362"/>
      <c r="L10" s="355"/>
      <c r="M10" s="355"/>
      <c r="N10" s="355"/>
      <c r="O10" s="355"/>
      <c r="P10" s="355"/>
      <c r="Q10" s="355"/>
    </row>
    <row r="11" spans="1:17" ht="49.5" customHeight="1" x14ac:dyDescent="0.25">
      <c r="A11" s="364"/>
      <c r="B11" s="375"/>
      <c r="C11" s="375"/>
      <c r="D11" s="375"/>
      <c r="E11" s="130" t="s">
        <v>272</v>
      </c>
      <c r="F11" s="130" t="s">
        <v>273</v>
      </c>
      <c r="G11" s="130" t="s">
        <v>274</v>
      </c>
      <c r="H11" s="356" t="s">
        <v>275</v>
      </c>
      <c r="I11" s="357"/>
      <c r="J11" s="385"/>
      <c r="K11" s="362"/>
      <c r="L11" s="355"/>
      <c r="M11" s="355"/>
      <c r="N11" s="355"/>
      <c r="O11" s="355"/>
      <c r="P11" s="355"/>
      <c r="Q11" s="355"/>
    </row>
    <row r="12" spans="1:17" x14ac:dyDescent="0.25">
      <c r="A12" s="132">
        <v>1</v>
      </c>
      <c r="B12" s="131">
        <v>2</v>
      </c>
      <c r="C12" s="133">
        <v>3</v>
      </c>
      <c r="D12" s="133">
        <v>4</v>
      </c>
      <c r="E12" s="133">
        <v>5</v>
      </c>
      <c r="F12" s="133">
        <v>6</v>
      </c>
      <c r="G12" s="133">
        <v>7</v>
      </c>
      <c r="H12" s="133">
        <v>8</v>
      </c>
      <c r="I12" s="133">
        <v>9</v>
      </c>
      <c r="J12" s="133">
        <v>10</v>
      </c>
      <c r="K12" s="134">
        <v>11</v>
      </c>
      <c r="L12" s="104">
        <v>12</v>
      </c>
      <c r="M12" s="104">
        <v>13</v>
      </c>
      <c r="N12" s="104">
        <v>13</v>
      </c>
      <c r="O12" s="104">
        <v>14</v>
      </c>
      <c r="P12" s="104">
        <v>15</v>
      </c>
      <c r="Q12" s="104">
        <v>16</v>
      </c>
    </row>
    <row r="13" spans="1:17" ht="21" x14ac:dyDescent="0.25">
      <c r="A13" s="135" t="s">
        <v>412</v>
      </c>
      <c r="B13" s="188">
        <v>753</v>
      </c>
      <c r="C13" s="137"/>
      <c r="D13" s="137"/>
      <c r="E13" s="137"/>
      <c r="F13" s="137"/>
      <c r="G13" s="137"/>
      <c r="H13" s="137"/>
      <c r="I13" s="137"/>
      <c r="J13" s="137"/>
      <c r="K13" s="138">
        <f>K14+K75+K84+K103+K115+K169</f>
        <v>3555.1</v>
      </c>
      <c r="L13" s="139">
        <f t="shared" ref="L13:Q13" si="0">L14+L75+L84+L103+L115+L169+L159</f>
        <v>4494.0999999999995</v>
      </c>
      <c r="M13" s="139">
        <f t="shared" si="0"/>
        <v>4504.2999999999993</v>
      </c>
      <c r="N13" s="139">
        <f t="shared" si="0"/>
        <v>4897.1000000000004</v>
      </c>
      <c r="O13" s="139">
        <f t="shared" si="0"/>
        <v>4912.5</v>
      </c>
      <c r="P13" s="139">
        <f t="shared" si="0"/>
        <v>5247.7999999999993</v>
      </c>
      <c r="Q13" s="139">
        <f t="shared" si="0"/>
        <v>5746.5</v>
      </c>
    </row>
    <row r="14" spans="1:17" x14ac:dyDescent="0.25">
      <c r="A14" s="140" t="s">
        <v>199</v>
      </c>
      <c r="B14" s="189" t="s">
        <v>1</v>
      </c>
      <c r="C14" s="137" t="s">
        <v>200</v>
      </c>
      <c r="D14" s="137" t="s">
        <v>121</v>
      </c>
      <c r="E14" s="137" t="s">
        <v>121</v>
      </c>
      <c r="F14" s="137" t="s">
        <v>270</v>
      </c>
      <c r="G14" s="137" t="s">
        <v>121</v>
      </c>
      <c r="H14" s="137" t="s">
        <v>278</v>
      </c>
      <c r="I14" s="137" t="s">
        <v>270</v>
      </c>
      <c r="J14" s="137" t="s">
        <v>12</v>
      </c>
      <c r="K14" s="138">
        <f t="shared" ref="K14:Q14" si="1">K15+K21+K44+K64+K58</f>
        <v>2589</v>
      </c>
      <c r="L14" s="139">
        <f t="shared" si="1"/>
        <v>2589</v>
      </c>
      <c r="M14" s="139">
        <f t="shared" si="1"/>
        <v>2589</v>
      </c>
      <c r="N14" s="139">
        <f t="shared" si="1"/>
        <v>2589</v>
      </c>
      <c r="O14" s="139">
        <f t="shared" si="1"/>
        <v>2589</v>
      </c>
      <c r="P14" s="139">
        <f t="shared" si="1"/>
        <v>2623.2</v>
      </c>
      <c r="Q14" s="139">
        <f t="shared" si="1"/>
        <v>2644.3</v>
      </c>
    </row>
    <row r="15" spans="1:17" ht="34.5" customHeight="1" x14ac:dyDescent="0.25">
      <c r="A15" s="140" t="s">
        <v>123</v>
      </c>
      <c r="B15" s="189" t="s">
        <v>1</v>
      </c>
      <c r="C15" s="137" t="s">
        <v>200</v>
      </c>
      <c r="D15" s="137" t="s">
        <v>201</v>
      </c>
      <c r="E15" s="137" t="s">
        <v>121</v>
      </c>
      <c r="F15" s="137" t="s">
        <v>270</v>
      </c>
      <c r="G15" s="137" t="s">
        <v>121</v>
      </c>
      <c r="H15" s="137" t="s">
        <v>278</v>
      </c>
      <c r="I15" s="137" t="s">
        <v>270</v>
      </c>
      <c r="J15" s="137" t="s">
        <v>12</v>
      </c>
      <c r="K15" s="138">
        <f t="shared" ref="K15:Q19" si="2">K16</f>
        <v>560</v>
      </c>
      <c r="L15" s="139">
        <f t="shared" si="2"/>
        <v>560</v>
      </c>
      <c r="M15" s="139">
        <f t="shared" si="2"/>
        <v>560</v>
      </c>
      <c r="N15" s="139">
        <f t="shared" si="2"/>
        <v>560</v>
      </c>
      <c r="O15" s="139">
        <f t="shared" si="2"/>
        <v>560</v>
      </c>
      <c r="P15" s="139">
        <f t="shared" si="2"/>
        <v>560</v>
      </c>
      <c r="Q15" s="139">
        <f t="shared" si="2"/>
        <v>575.70000000000005</v>
      </c>
    </row>
    <row r="16" spans="1:17" ht="24.75" customHeight="1" x14ac:dyDescent="0.25">
      <c r="A16" s="142" t="s">
        <v>228</v>
      </c>
      <c r="B16" s="190" t="s">
        <v>1</v>
      </c>
      <c r="C16" s="144" t="s">
        <v>200</v>
      </c>
      <c r="D16" s="144" t="s">
        <v>201</v>
      </c>
      <c r="E16" s="144" t="s">
        <v>277</v>
      </c>
      <c r="F16" s="144" t="s">
        <v>270</v>
      </c>
      <c r="G16" s="144" t="s">
        <v>121</v>
      </c>
      <c r="H16" s="144" t="s">
        <v>278</v>
      </c>
      <c r="I16" s="144" t="s">
        <v>270</v>
      </c>
      <c r="J16" s="144" t="s">
        <v>12</v>
      </c>
      <c r="K16" s="145">
        <f t="shared" si="2"/>
        <v>560</v>
      </c>
      <c r="L16" s="146">
        <f t="shared" si="2"/>
        <v>560</v>
      </c>
      <c r="M16" s="146">
        <f t="shared" si="2"/>
        <v>560</v>
      </c>
      <c r="N16" s="146">
        <f t="shared" si="2"/>
        <v>560</v>
      </c>
      <c r="O16" s="146">
        <f t="shared" si="2"/>
        <v>560</v>
      </c>
      <c r="P16" s="146">
        <f t="shared" si="2"/>
        <v>560</v>
      </c>
      <c r="Q16" s="146">
        <f t="shared" si="2"/>
        <v>575.70000000000005</v>
      </c>
    </row>
    <row r="17" spans="1:17" x14ac:dyDescent="0.25">
      <c r="A17" s="142" t="s">
        <v>216</v>
      </c>
      <c r="B17" s="190" t="s">
        <v>1</v>
      </c>
      <c r="C17" s="144" t="s">
        <v>200</v>
      </c>
      <c r="D17" s="144" t="s">
        <v>201</v>
      </c>
      <c r="E17" s="144" t="s">
        <v>277</v>
      </c>
      <c r="F17" s="144" t="s">
        <v>281</v>
      </c>
      <c r="G17" s="144" t="s">
        <v>121</v>
      </c>
      <c r="H17" s="144" t="s">
        <v>278</v>
      </c>
      <c r="I17" s="144" t="s">
        <v>270</v>
      </c>
      <c r="J17" s="144" t="s">
        <v>12</v>
      </c>
      <c r="K17" s="145">
        <f t="shared" si="2"/>
        <v>560</v>
      </c>
      <c r="L17" s="146">
        <f t="shared" si="2"/>
        <v>560</v>
      </c>
      <c r="M17" s="146">
        <f t="shared" si="2"/>
        <v>560</v>
      </c>
      <c r="N17" s="146">
        <f t="shared" si="2"/>
        <v>560</v>
      </c>
      <c r="O17" s="146">
        <f t="shared" si="2"/>
        <v>560</v>
      </c>
      <c r="P17" s="146">
        <f t="shared" si="2"/>
        <v>560</v>
      </c>
      <c r="Q17" s="146">
        <f t="shared" si="2"/>
        <v>575.70000000000005</v>
      </c>
    </row>
    <row r="18" spans="1:17" ht="24" customHeight="1" x14ac:dyDescent="0.25">
      <c r="A18" s="142" t="s">
        <v>229</v>
      </c>
      <c r="B18" s="190" t="s">
        <v>1</v>
      </c>
      <c r="C18" s="144" t="s">
        <v>200</v>
      </c>
      <c r="D18" s="144" t="s">
        <v>201</v>
      </c>
      <c r="E18" s="144" t="s">
        <v>277</v>
      </c>
      <c r="F18" s="144" t="s">
        <v>281</v>
      </c>
      <c r="G18" s="144" t="s">
        <v>121</v>
      </c>
      <c r="H18" s="144" t="s">
        <v>282</v>
      </c>
      <c r="I18" s="144" t="s">
        <v>270</v>
      </c>
      <c r="J18" s="144" t="s">
        <v>12</v>
      </c>
      <c r="K18" s="145">
        <f t="shared" si="2"/>
        <v>560</v>
      </c>
      <c r="L18" s="146">
        <f t="shared" si="2"/>
        <v>560</v>
      </c>
      <c r="M18" s="146">
        <f t="shared" si="2"/>
        <v>560</v>
      </c>
      <c r="N18" s="146">
        <f t="shared" si="2"/>
        <v>560</v>
      </c>
      <c r="O18" s="146">
        <f t="shared" si="2"/>
        <v>560</v>
      </c>
      <c r="P18" s="146">
        <f t="shared" si="2"/>
        <v>560</v>
      </c>
      <c r="Q18" s="146">
        <f t="shared" si="2"/>
        <v>575.70000000000005</v>
      </c>
    </row>
    <row r="19" spans="1:17" ht="57" customHeight="1" x14ac:dyDescent="0.25">
      <c r="A19" s="142" t="s">
        <v>231</v>
      </c>
      <c r="B19" s="190" t="s">
        <v>1</v>
      </c>
      <c r="C19" s="144" t="s">
        <v>200</v>
      </c>
      <c r="D19" s="144" t="s">
        <v>201</v>
      </c>
      <c r="E19" s="144" t="s">
        <v>277</v>
      </c>
      <c r="F19" s="144" t="s">
        <v>281</v>
      </c>
      <c r="G19" s="144" t="s">
        <v>121</v>
      </c>
      <c r="H19" s="144" t="s">
        <v>282</v>
      </c>
      <c r="I19" s="144" t="s">
        <v>270</v>
      </c>
      <c r="J19" s="144" t="s">
        <v>230</v>
      </c>
      <c r="K19" s="145">
        <f>K20</f>
        <v>560</v>
      </c>
      <c r="L19" s="146">
        <f>L20</f>
        <v>560</v>
      </c>
      <c r="M19" s="146">
        <f t="shared" si="2"/>
        <v>560</v>
      </c>
      <c r="N19" s="146">
        <f t="shared" si="2"/>
        <v>560</v>
      </c>
      <c r="O19" s="146">
        <f t="shared" si="2"/>
        <v>560</v>
      </c>
      <c r="P19" s="146">
        <f t="shared" si="2"/>
        <v>560</v>
      </c>
      <c r="Q19" s="146">
        <f t="shared" si="2"/>
        <v>575.70000000000005</v>
      </c>
    </row>
    <row r="20" spans="1:17" ht="24" customHeight="1" x14ac:dyDescent="0.25">
      <c r="A20" s="142" t="s">
        <v>285</v>
      </c>
      <c r="B20" s="190" t="s">
        <v>1</v>
      </c>
      <c r="C20" s="144" t="s">
        <v>200</v>
      </c>
      <c r="D20" s="144" t="s">
        <v>201</v>
      </c>
      <c r="E20" s="144" t="s">
        <v>277</v>
      </c>
      <c r="F20" s="144" t="s">
        <v>281</v>
      </c>
      <c r="G20" s="144" t="s">
        <v>121</v>
      </c>
      <c r="H20" s="144" t="s">
        <v>282</v>
      </c>
      <c r="I20" s="144" t="s">
        <v>270</v>
      </c>
      <c r="J20" s="144" t="s">
        <v>284</v>
      </c>
      <c r="K20" s="145">
        <v>560</v>
      </c>
      <c r="L20" s="146">
        <v>560</v>
      </c>
      <c r="M20" s="146">
        <v>560</v>
      </c>
      <c r="N20" s="146">
        <v>560</v>
      </c>
      <c r="O20" s="146">
        <v>560</v>
      </c>
      <c r="P20" s="146">
        <v>560</v>
      </c>
      <c r="Q20" s="146">
        <v>575.70000000000005</v>
      </c>
    </row>
    <row r="21" spans="1:17" ht="58.5" customHeight="1" x14ac:dyDescent="0.25">
      <c r="A21" s="140" t="s">
        <v>125</v>
      </c>
      <c r="B21" s="189" t="s">
        <v>1</v>
      </c>
      <c r="C21" s="137" t="s">
        <v>200</v>
      </c>
      <c r="D21" s="137" t="s">
        <v>202</v>
      </c>
      <c r="E21" s="137" t="s">
        <v>121</v>
      </c>
      <c r="F21" s="137" t="s">
        <v>270</v>
      </c>
      <c r="G21" s="137" t="s">
        <v>121</v>
      </c>
      <c r="H21" s="137" t="s">
        <v>278</v>
      </c>
      <c r="I21" s="137" t="s">
        <v>270</v>
      </c>
      <c r="J21" s="137" t="s">
        <v>12</v>
      </c>
      <c r="K21" s="138">
        <f t="shared" ref="K21:Q21" si="3">K28+K22</f>
        <v>1806.3</v>
      </c>
      <c r="L21" s="139">
        <f t="shared" si="3"/>
        <v>1806.3</v>
      </c>
      <c r="M21" s="139">
        <f t="shared" si="3"/>
        <v>1806.3</v>
      </c>
      <c r="N21" s="139">
        <f t="shared" si="3"/>
        <v>1806.3</v>
      </c>
      <c r="O21" s="139">
        <f t="shared" si="3"/>
        <v>1806.3</v>
      </c>
      <c r="P21" s="139">
        <f t="shared" si="3"/>
        <v>1840.5</v>
      </c>
      <c r="Q21" s="139">
        <f t="shared" si="3"/>
        <v>1845.9</v>
      </c>
    </row>
    <row r="22" spans="1:17" ht="21.75" customHeight="1" x14ac:dyDescent="0.25">
      <c r="A22" s="142" t="s">
        <v>406</v>
      </c>
      <c r="B22" s="189" t="s">
        <v>1</v>
      </c>
      <c r="C22" s="137" t="s">
        <v>200</v>
      </c>
      <c r="D22" s="137" t="s">
        <v>202</v>
      </c>
      <c r="E22" s="137" t="s">
        <v>407</v>
      </c>
      <c r="F22" s="137" t="s">
        <v>270</v>
      </c>
      <c r="G22" s="137" t="s">
        <v>121</v>
      </c>
      <c r="H22" s="137" t="s">
        <v>278</v>
      </c>
      <c r="I22" s="137" t="s">
        <v>270</v>
      </c>
      <c r="J22" s="137" t="s">
        <v>12</v>
      </c>
      <c r="K22" s="138">
        <f t="shared" ref="K22:Q25" si="4">K23</f>
        <v>87.5</v>
      </c>
      <c r="L22" s="139">
        <f t="shared" si="4"/>
        <v>87.5</v>
      </c>
      <c r="M22" s="139">
        <f t="shared" si="4"/>
        <v>87.5</v>
      </c>
      <c r="N22" s="139">
        <f t="shared" si="4"/>
        <v>87.5</v>
      </c>
      <c r="O22" s="139">
        <f t="shared" si="4"/>
        <v>87.5</v>
      </c>
      <c r="P22" s="139">
        <f t="shared" si="4"/>
        <v>87.5</v>
      </c>
      <c r="Q22" s="139">
        <f t="shared" si="4"/>
        <v>87.5</v>
      </c>
    </row>
    <row r="23" spans="1:17" ht="15" customHeight="1" x14ac:dyDescent="0.25">
      <c r="A23" s="142" t="s">
        <v>408</v>
      </c>
      <c r="B23" s="189" t="s">
        <v>1</v>
      </c>
      <c r="C23" s="137" t="s">
        <v>200</v>
      </c>
      <c r="D23" s="137" t="s">
        <v>202</v>
      </c>
      <c r="E23" s="137" t="s">
        <v>407</v>
      </c>
      <c r="F23" s="137" t="s">
        <v>270</v>
      </c>
      <c r="G23" s="137" t="s">
        <v>121</v>
      </c>
      <c r="H23" s="137" t="s">
        <v>278</v>
      </c>
      <c r="I23" s="137" t="s">
        <v>270</v>
      </c>
      <c r="J23" s="137" t="s">
        <v>12</v>
      </c>
      <c r="K23" s="138">
        <f t="shared" si="4"/>
        <v>87.5</v>
      </c>
      <c r="L23" s="139">
        <f t="shared" si="4"/>
        <v>87.5</v>
      </c>
      <c r="M23" s="139">
        <f t="shared" si="4"/>
        <v>87.5</v>
      </c>
      <c r="N23" s="139">
        <f t="shared" si="4"/>
        <v>87.5</v>
      </c>
      <c r="O23" s="139">
        <f t="shared" ref="O23:Q24" si="5">O24</f>
        <v>87.5</v>
      </c>
      <c r="P23" s="139">
        <f t="shared" si="5"/>
        <v>87.5</v>
      </c>
      <c r="Q23" s="139">
        <f t="shared" si="5"/>
        <v>87.5</v>
      </c>
    </row>
    <row r="24" spans="1:17" ht="24.75" customHeight="1" x14ac:dyDescent="0.25">
      <c r="A24" s="142" t="s">
        <v>219</v>
      </c>
      <c r="B24" s="189" t="s">
        <v>279</v>
      </c>
      <c r="C24" s="137" t="s">
        <v>200</v>
      </c>
      <c r="D24" s="137" t="s">
        <v>202</v>
      </c>
      <c r="E24" s="137" t="s">
        <v>407</v>
      </c>
      <c r="F24" s="137" t="s">
        <v>270</v>
      </c>
      <c r="G24" s="137" t="s">
        <v>121</v>
      </c>
      <c r="H24" s="137" t="s">
        <v>409</v>
      </c>
      <c r="I24" s="137" t="s">
        <v>291</v>
      </c>
      <c r="J24" s="137" t="s">
        <v>12</v>
      </c>
      <c r="K24" s="138">
        <f t="shared" si="4"/>
        <v>87.5</v>
      </c>
      <c r="L24" s="139">
        <f t="shared" si="4"/>
        <v>87.5</v>
      </c>
      <c r="M24" s="139">
        <f t="shared" si="4"/>
        <v>87.5</v>
      </c>
      <c r="N24" s="139">
        <f t="shared" si="4"/>
        <v>87.5</v>
      </c>
      <c r="O24" s="139">
        <f t="shared" si="5"/>
        <v>87.5</v>
      </c>
      <c r="P24" s="139">
        <f t="shared" si="5"/>
        <v>87.5</v>
      </c>
      <c r="Q24" s="139">
        <f t="shared" si="5"/>
        <v>87.5</v>
      </c>
    </row>
    <row r="25" spans="1:17" ht="23.25" customHeight="1" x14ac:dyDescent="0.25">
      <c r="A25" s="142" t="s">
        <v>348</v>
      </c>
      <c r="B25" s="189" t="s">
        <v>1</v>
      </c>
      <c r="C25" s="137" t="s">
        <v>200</v>
      </c>
      <c r="D25" s="137" t="s">
        <v>202</v>
      </c>
      <c r="E25" s="137" t="s">
        <v>407</v>
      </c>
      <c r="F25" s="137" t="s">
        <v>270</v>
      </c>
      <c r="G25" s="137" t="s">
        <v>121</v>
      </c>
      <c r="H25" s="137" t="s">
        <v>409</v>
      </c>
      <c r="I25" s="137" t="s">
        <v>291</v>
      </c>
      <c r="J25" s="137" t="s">
        <v>234</v>
      </c>
      <c r="K25" s="138">
        <f t="shared" si="4"/>
        <v>87.5</v>
      </c>
      <c r="L25" s="139">
        <f t="shared" si="4"/>
        <v>87.5</v>
      </c>
      <c r="M25" s="139">
        <f t="shared" si="4"/>
        <v>87.5</v>
      </c>
      <c r="N25" s="139">
        <f t="shared" si="4"/>
        <v>87.5</v>
      </c>
      <c r="O25" s="139">
        <f t="shared" si="4"/>
        <v>87.5</v>
      </c>
      <c r="P25" s="139">
        <f t="shared" si="4"/>
        <v>87.5</v>
      </c>
      <c r="Q25" s="139">
        <f t="shared" si="4"/>
        <v>87.5</v>
      </c>
    </row>
    <row r="26" spans="1:17" ht="33" customHeight="1" x14ac:dyDescent="0.25">
      <c r="A26" s="142" t="s">
        <v>349</v>
      </c>
      <c r="B26" s="189" t="s">
        <v>1</v>
      </c>
      <c r="C26" s="137" t="s">
        <v>200</v>
      </c>
      <c r="D26" s="137" t="s">
        <v>202</v>
      </c>
      <c r="E26" s="137" t="s">
        <v>407</v>
      </c>
      <c r="F26" s="137" t="s">
        <v>270</v>
      </c>
      <c r="G26" s="137" t="s">
        <v>121</v>
      </c>
      <c r="H26" s="137" t="s">
        <v>409</v>
      </c>
      <c r="I26" s="137" t="s">
        <v>291</v>
      </c>
      <c r="J26" s="137" t="s">
        <v>288</v>
      </c>
      <c r="K26" s="138">
        <v>87.5</v>
      </c>
      <c r="L26" s="139">
        <v>87.5</v>
      </c>
      <c r="M26" s="139">
        <v>87.5</v>
      </c>
      <c r="N26" s="139">
        <v>87.5</v>
      </c>
      <c r="O26" s="139">
        <v>87.5</v>
      </c>
      <c r="P26" s="139">
        <v>87.5</v>
      </c>
      <c r="Q26" s="139">
        <v>87.5</v>
      </c>
    </row>
    <row r="27" spans="1:17" ht="15" customHeight="1" x14ac:dyDescent="0.25">
      <c r="A27" s="142"/>
      <c r="B27" s="189"/>
      <c r="C27" s="137"/>
      <c r="D27" s="137"/>
      <c r="E27" s="137"/>
      <c r="F27" s="137"/>
      <c r="G27" s="137"/>
      <c r="H27" s="137"/>
      <c r="I27" s="137"/>
      <c r="J27" s="137"/>
      <c r="K27" s="138"/>
      <c r="L27" s="139"/>
      <c r="M27" s="139"/>
      <c r="N27" s="27"/>
      <c r="O27" s="27"/>
      <c r="P27" s="27"/>
      <c r="Q27" s="27"/>
    </row>
    <row r="28" spans="1:17" ht="22.5" customHeight="1" x14ac:dyDescent="0.25">
      <c r="A28" s="142" t="s">
        <v>232</v>
      </c>
      <c r="B28" s="189" t="s">
        <v>1</v>
      </c>
      <c r="C28" s="137" t="s">
        <v>200</v>
      </c>
      <c r="D28" s="137" t="s">
        <v>202</v>
      </c>
      <c r="E28" s="137" t="s">
        <v>279</v>
      </c>
      <c r="F28" s="137" t="s">
        <v>270</v>
      </c>
      <c r="G28" s="137" t="s">
        <v>121</v>
      </c>
      <c r="H28" s="137" t="s">
        <v>278</v>
      </c>
      <c r="I28" s="137" t="s">
        <v>270</v>
      </c>
      <c r="J28" s="137" t="s">
        <v>12</v>
      </c>
      <c r="K28" s="138">
        <f t="shared" ref="K28:Q28" si="6">K29</f>
        <v>1718.8</v>
      </c>
      <c r="L28" s="139">
        <f t="shared" si="6"/>
        <v>1718.8</v>
      </c>
      <c r="M28" s="139">
        <f t="shared" si="6"/>
        <v>1718.8</v>
      </c>
      <c r="N28" s="139">
        <f t="shared" si="6"/>
        <v>1718.8</v>
      </c>
      <c r="O28" s="139">
        <f t="shared" si="6"/>
        <v>1718.8</v>
      </c>
      <c r="P28" s="139">
        <f t="shared" si="6"/>
        <v>1753</v>
      </c>
      <c r="Q28" s="139">
        <f t="shared" si="6"/>
        <v>1758.4</v>
      </c>
    </row>
    <row r="29" spans="1:17" ht="26.25" customHeight="1" x14ac:dyDescent="0.25">
      <c r="A29" s="142" t="s">
        <v>229</v>
      </c>
      <c r="B29" s="190" t="s">
        <v>1</v>
      </c>
      <c r="C29" s="144" t="s">
        <v>200</v>
      </c>
      <c r="D29" s="144" t="s">
        <v>202</v>
      </c>
      <c r="E29" s="144" t="s">
        <v>279</v>
      </c>
      <c r="F29" s="144" t="s">
        <v>270</v>
      </c>
      <c r="G29" s="144" t="s">
        <v>121</v>
      </c>
      <c r="H29" s="144" t="s">
        <v>282</v>
      </c>
      <c r="I29" s="144" t="s">
        <v>270</v>
      </c>
      <c r="J29" s="144" t="s">
        <v>12</v>
      </c>
      <c r="K29" s="145">
        <f t="shared" ref="K29:Q29" si="7">K30+K32+K40</f>
        <v>1718.8</v>
      </c>
      <c r="L29" s="146">
        <f t="shared" si="7"/>
        <v>1718.8</v>
      </c>
      <c r="M29" s="146">
        <f t="shared" si="7"/>
        <v>1718.8</v>
      </c>
      <c r="N29" s="146">
        <f t="shared" si="7"/>
        <v>1718.8</v>
      </c>
      <c r="O29" s="146">
        <f t="shared" si="7"/>
        <v>1718.8</v>
      </c>
      <c r="P29" s="146">
        <f t="shared" si="7"/>
        <v>1753</v>
      </c>
      <c r="Q29" s="146">
        <f t="shared" si="7"/>
        <v>1758.4</v>
      </c>
    </row>
    <row r="30" spans="1:17" ht="59.25" customHeight="1" x14ac:dyDescent="0.25">
      <c r="A30" s="142" t="s">
        <v>231</v>
      </c>
      <c r="B30" s="190" t="s">
        <v>1</v>
      </c>
      <c r="C30" s="144" t="s">
        <v>200</v>
      </c>
      <c r="D30" s="144" t="s">
        <v>202</v>
      </c>
      <c r="E30" s="144" t="s">
        <v>279</v>
      </c>
      <c r="F30" s="144" t="s">
        <v>270</v>
      </c>
      <c r="G30" s="144" t="s">
        <v>121</v>
      </c>
      <c r="H30" s="144" t="s">
        <v>282</v>
      </c>
      <c r="I30" s="144" t="s">
        <v>270</v>
      </c>
      <c r="J30" s="144" t="s">
        <v>230</v>
      </c>
      <c r="K30" s="145">
        <f t="shared" ref="K30:Q30" si="8">K31</f>
        <v>1451.6</v>
      </c>
      <c r="L30" s="146">
        <f t="shared" si="8"/>
        <v>1451.6</v>
      </c>
      <c r="M30" s="146">
        <f t="shared" si="8"/>
        <v>1451.6</v>
      </c>
      <c r="N30" s="146">
        <f t="shared" si="8"/>
        <v>1451.6</v>
      </c>
      <c r="O30" s="146">
        <f t="shared" si="8"/>
        <v>1451.6</v>
      </c>
      <c r="P30" s="146">
        <f t="shared" si="8"/>
        <v>1485.8</v>
      </c>
      <c r="Q30" s="146">
        <f t="shared" si="8"/>
        <v>1508.4</v>
      </c>
    </row>
    <row r="31" spans="1:17" ht="24.75" customHeight="1" x14ac:dyDescent="0.25">
      <c r="A31" s="142" t="s">
        <v>285</v>
      </c>
      <c r="B31" s="190" t="s">
        <v>1</v>
      </c>
      <c r="C31" s="144" t="s">
        <v>200</v>
      </c>
      <c r="D31" s="144" t="s">
        <v>202</v>
      </c>
      <c r="E31" s="144" t="s">
        <v>280</v>
      </c>
      <c r="F31" s="144" t="s">
        <v>270</v>
      </c>
      <c r="G31" s="144" t="s">
        <v>121</v>
      </c>
      <c r="H31" s="144" t="s">
        <v>282</v>
      </c>
      <c r="I31" s="144" t="s">
        <v>270</v>
      </c>
      <c r="J31" s="144" t="s">
        <v>284</v>
      </c>
      <c r="K31" s="145">
        <v>1451.6</v>
      </c>
      <c r="L31" s="146">
        <v>1451.6</v>
      </c>
      <c r="M31" s="146">
        <v>1451.6</v>
      </c>
      <c r="N31" s="146">
        <v>1451.6</v>
      </c>
      <c r="O31" s="146">
        <v>1451.6</v>
      </c>
      <c r="P31" s="146">
        <v>1485.8</v>
      </c>
      <c r="Q31" s="146">
        <v>1508.4</v>
      </c>
    </row>
    <row r="32" spans="1:17" ht="25.5" customHeight="1" x14ac:dyDescent="0.25">
      <c r="A32" s="142" t="s">
        <v>348</v>
      </c>
      <c r="B32" s="190" t="s">
        <v>1</v>
      </c>
      <c r="C32" s="144" t="s">
        <v>200</v>
      </c>
      <c r="D32" s="144" t="s">
        <v>202</v>
      </c>
      <c r="E32" s="144" t="s">
        <v>279</v>
      </c>
      <c r="F32" s="144" t="s">
        <v>270</v>
      </c>
      <c r="G32" s="144" t="s">
        <v>121</v>
      </c>
      <c r="H32" s="144" t="s">
        <v>282</v>
      </c>
      <c r="I32" s="144" t="s">
        <v>270</v>
      </c>
      <c r="J32" s="144" t="s">
        <v>234</v>
      </c>
      <c r="K32" s="145">
        <f t="shared" ref="K32:Q32" si="9">K33</f>
        <v>255.2</v>
      </c>
      <c r="L32" s="146">
        <f t="shared" si="9"/>
        <v>255.2</v>
      </c>
      <c r="M32" s="146">
        <f t="shared" si="9"/>
        <v>255.2</v>
      </c>
      <c r="N32" s="146">
        <f t="shared" si="9"/>
        <v>255.2</v>
      </c>
      <c r="O32" s="146">
        <f t="shared" si="9"/>
        <v>255.2</v>
      </c>
      <c r="P32" s="146">
        <f t="shared" si="9"/>
        <v>255.2</v>
      </c>
      <c r="Q32" s="146">
        <f t="shared" si="9"/>
        <v>244.5</v>
      </c>
    </row>
    <row r="33" spans="1:17" ht="25.5" customHeight="1" x14ac:dyDescent="0.25">
      <c r="A33" s="142" t="s">
        <v>349</v>
      </c>
      <c r="B33" s="190" t="s">
        <v>1</v>
      </c>
      <c r="C33" s="144" t="s">
        <v>200</v>
      </c>
      <c r="D33" s="144" t="s">
        <v>202</v>
      </c>
      <c r="E33" s="144" t="s">
        <v>279</v>
      </c>
      <c r="F33" s="144" t="s">
        <v>270</v>
      </c>
      <c r="G33" s="144" t="s">
        <v>121</v>
      </c>
      <c r="H33" s="144" t="s">
        <v>282</v>
      </c>
      <c r="I33" s="144" t="s">
        <v>270</v>
      </c>
      <c r="J33" s="144" t="s">
        <v>288</v>
      </c>
      <c r="K33" s="145">
        <v>255.2</v>
      </c>
      <c r="L33" s="146">
        <v>255.2</v>
      </c>
      <c r="M33" s="146">
        <v>255.2</v>
      </c>
      <c r="N33" s="146">
        <v>255.2</v>
      </c>
      <c r="O33" s="146">
        <v>255.2</v>
      </c>
      <c r="P33" s="146">
        <v>255.2</v>
      </c>
      <c r="Q33" s="146">
        <v>244.5</v>
      </c>
    </row>
    <row r="34" spans="1:17" ht="35.25" hidden="1" customHeight="1" x14ac:dyDescent="0.25">
      <c r="A34" s="191"/>
      <c r="B34" s="192" t="s">
        <v>1</v>
      </c>
      <c r="C34" s="193" t="s">
        <v>200</v>
      </c>
      <c r="D34" s="193" t="s">
        <v>202</v>
      </c>
      <c r="E34" s="193"/>
      <c r="F34" s="193"/>
      <c r="G34" s="193"/>
      <c r="H34" s="193"/>
      <c r="I34" s="193"/>
      <c r="J34" s="193"/>
      <c r="K34" s="194">
        <f>K35</f>
        <v>0</v>
      </c>
      <c r="L34" s="147"/>
      <c r="M34" s="27"/>
      <c r="N34" s="27"/>
      <c r="O34" s="27"/>
      <c r="P34" s="27"/>
      <c r="Q34" s="27"/>
    </row>
    <row r="35" spans="1:17" ht="33.75" hidden="1" customHeight="1" x14ac:dyDescent="0.25">
      <c r="A35" s="142"/>
      <c r="B35" s="190" t="s">
        <v>1</v>
      </c>
      <c r="C35" s="144" t="s">
        <v>200</v>
      </c>
      <c r="D35" s="144" t="s">
        <v>202</v>
      </c>
      <c r="E35" s="144"/>
      <c r="F35" s="144"/>
      <c r="G35" s="144"/>
      <c r="H35" s="144"/>
      <c r="I35" s="144"/>
      <c r="J35" s="144"/>
      <c r="K35" s="145">
        <f>K36</f>
        <v>0</v>
      </c>
      <c r="L35" s="147"/>
      <c r="M35" s="27"/>
      <c r="N35" s="27"/>
      <c r="O35" s="27"/>
      <c r="P35" s="27"/>
      <c r="Q35" s="27"/>
    </row>
    <row r="36" spans="1:17" ht="45.75" hidden="1" customHeight="1" x14ac:dyDescent="0.25">
      <c r="A36" s="142"/>
      <c r="B36" s="190"/>
      <c r="C36" s="144" t="s">
        <v>200</v>
      </c>
      <c r="D36" s="144" t="s">
        <v>202</v>
      </c>
      <c r="E36" s="144" t="s">
        <v>171</v>
      </c>
      <c r="F36" s="144"/>
      <c r="G36" s="144"/>
      <c r="H36" s="144"/>
      <c r="I36" s="144"/>
      <c r="J36" s="144" t="s">
        <v>12</v>
      </c>
      <c r="K36" s="145">
        <f>K38</f>
        <v>0</v>
      </c>
      <c r="L36" s="147"/>
      <c r="M36" s="27"/>
      <c r="N36" s="27"/>
      <c r="O36" s="27"/>
      <c r="P36" s="27"/>
      <c r="Q36" s="27"/>
    </row>
    <row r="37" spans="1:17" ht="26.25" hidden="1" customHeight="1" x14ac:dyDescent="0.25">
      <c r="A37" s="142"/>
      <c r="B37" s="190" t="s">
        <v>1</v>
      </c>
      <c r="C37" s="144" t="s">
        <v>200</v>
      </c>
      <c r="D37" s="144" t="s">
        <v>202</v>
      </c>
      <c r="E37" s="144"/>
      <c r="F37" s="144"/>
      <c r="G37" s="144"/>
      <c r="H37" s="144"/>
      <c r="I37" s="144"/>
      <c r="J37" s="144"/>
      <c r="K37" s="145">
        <v>0</v>
      </c>
      <c r="L37" s="147"/>
      <c r="M37" s="27"/>
      <c r="N37" s="27"/>
      <c r="O37" s="27"/>
      <c r="P37" s="27"/>
      <c r="Q37" s="27"/>
    </row>
    <row r="38" spans="1:17" ht="24.75" hidden="1" customHeight="1" x14ac:dyDescent="0.25">
      <c r="A38" s="142"/>
      <c r="B38" s="190" t="s">
        <v>1</v>
      </c>
      <c r="C38" s="144" t="s">
        <v>200</v>
      </c>
      <c r="D38" s="144" t="s">
        <v>202</v>
      </c>
      <c r="E38" s="144"/>
      <c r="F38" s="144"/>
      <c r="G38" s="144"/>
      <c r="H38" s="144"/>
      <c r="I38" s="144"/>
      <c r="J38" s="144" t="s">
        <v>234</v>
      </c>
      <c r="K38" s="145">
        <v>0</v>
      </c>
      <c r="L38" s="147"/>
      <c r="M38" s="27"/>
      <c r="N38" s="27"/>
      <c r="O38" s="27"/>
      <c r="P38" s="27"/>
      <c r="Q38" s="27"/>
    </row>
    <row r="39" spans="1:17" ht="24.75" hidden="1" customHeight="1" x14ac:dyDescent="0.25">
      <c r="A39" s="142" t="s">
        <v>233</v>
      </c>
      <c r="B39" s="190" t="s">
        <v>1</v>
      </c>
      <c r="C39" s="144" t="s">
        <v>200</v>
      </c>
      <c r="D39" s="144" t="s">
        <v>202</v>
      </c>
      <c r="E39" s="144"/>
      <c r="F39" s="144"/>
      <c r="G39" s="144"/>
      <c r="H39" s="144"/>
      <c r="I39" s="144"/>
      <c r="J39" s="144" t="s">
        <v>264</v>
      </c>
      <c r="K39" s="145">
        <v>0</v>
      </c>
      <c r="L39" s="147"/>
      <c r="M39" s="27"/>
      <c r="N39" s="27"/>
      <c r="O39" s="27"/>
      <c r="P39" s="27"/>
      <c r="Q39" s="27"/>
    </row>
    <row r="40" spans="1:17" ht="14.25" customHeight="1" x14ac:dyDescent="0.25">
      <c r="A40" s="142" t="s">
        <v>316</v>
      </c>
      <c r="B40" s="190" t="s">
        <v>1</v>
      </c>
      <c r="C40" s="144" t="s">
        <v>200</v>
      </c>
      <c r="D40" s="144" t="s">
        <v>202</v>
      </c>
      <c r="E40" s="144" t="s">
        <v>279</v>
      </c>
      <c r="F40" s="144" t="s">
        <v>270</v>
      </c>
      <c r="G40" s="144" t="s">
        <v>121</v>
      </c>
      <c r="H40" s="144" t="s">
        <v>282</v>
      </c>
      <c r="I40" s="144" t="s">
        <v>270</v>
      </c>
      <c r="J40" s="144" t="s">
        <v>314</v>
      </c>
      <c r="K40" s="145">
        <f t="shared" ref="K40:Q40" si="10">K41</f>
        <v>12</v>
      </c>
      <c r="L40" s="146">
        <f t="shared" si="10"/>
        <v>12</v>
      </c>
      <c r="M40" s="146">
        <f t="shared" si="10"/>
        <v>12</v>
      </c>
      <c r="N40" s="146">
        <f t="shared" si="10"/>
        <v>12</v>
      </c>
      <c r="O40" s="146">
        <f t="shared" si="10"/>
        <v>12</v>
      </c>
      <c r="P40" s="146">
        <f t="shared" si="10"/>
        <v>12</v>
      </c>
      <c r="Q40" s="146">
        <f t="shared" si="10"/>
        <v>5.5</v>
      </c>
    </row>
    <row r="41" spans="1:17" ht="15" customHeight="1" x14ac:dyDescent="0.25">
      <c r="A41" s="142" t="s">
        <v>317</v>
      </c>
      <c r="B41" s="190" t="s">
        <v>1</v>
      </c>
      <c r="C41" s="144" t="s">
        <v>200</v>
      </c>
      <c r="D41" s="144" t="s">
        <v>202</v>
      </c>
      <c r="E41" s="144" t="s">
        <v>279</v>
      </c>
      <c r="F41" s="144" t="s">
        <v>270</v>
      </c>
      <c r="G41" s="144" t="s">
        <v>121</v>
      </c>
      <c r="H41" s="144" t="s">
        <v>282</v>
      </c>
      <c r="I41" s="144" t="s">
        <v>270</v>
      </c>
      <c r="J41" s="144" t="s">
        <v>313</v>
      </c>
      <c r="K41" s="145">
        <v>12</v>
      </c>
      <c r="L41" s="146">
        <v>12</v>
      </c>
      <c r="M41" s="146">
        <v>12</v>
      </c>
      <c r="N41" s="146">
        <v>12</v>
      </c>
      <c r="O41" s="146">
        <v>12</v>
      </c>
      <c r="P41" s="146">
        <v>12</v>
      </c>
      <c r="Q41" s="146">
        <v>5.5</v>
      </c>
    </row>
    <row r="42" spans="1:17" ht="15.75" hidden="1" customHeight="1" x14ac:dyDescent="0.25">
      <c r="A42" s="142" t="s">
        <v>318</v>
      </c>
      <c r="B42" s="190" t="s">
        <v>1</v>
      </c>
      <c r="C42" s="144" t="s">
        <v>200</v>
      </c>
      <c r="D42" s="144" t="s">
        <v>202</v>
      </c>
      <c r="E42" s="144" t="s">
        <v>279</v>
      </c>
      <c r="F42" s="144" t="s">
        <v>270</v>
      </c>
      <c r="G42" s="144" t="s">
        <v>121</v>
      </c>
      <c r="H42" s="144" t="s">
        <v>282</v>
      </c>
      <c r="I42" s="144" t="s">
        <v>270</v>
      </c>
      <c r="J42" s="144" t="s">
        <v>315</v>
      </c>
      <c r="K42" s="145">
        <v>0</v>
      </c>
      <c r="L42" s="147"/>
      <c r="M42" s="27"/>
      <c r="N42" s="27"/>
      <c r="O42" s="27"/>
      <c r="P42" s="27"/>
      <c r="Q42" s="27"/>
    </row>
    <row r="43" spans="1:17" ht="9.75" customHeight="1" x14ac:dyDescent="0.25">
      <c r="A43" s="142"/>
      <c r="B43" s="190"/>
      <c r="C43" s="144"/>
      <c r="D43" s="144"/>
      <c r="E43" s="144"/>
      <c r="F43" s="144"/>
      <c r="G43" s="144"/>
      <c r="H43" s="144"/>
      <c r="I43" s="144"/>
      <c r="J43" s="144"/>
      <c r="K43" s="145"/>
      <c r="L43" s="147"/>
      <c r="M43" s="27"/>
      <c r="N43" s="27"/>
      <c r="O43" s="27"/>
      <c r="P43" s="27"/>
      <c r="Q43" s="27"/>
    </row>
    <row r="44" spans="1:17" ht="46.5" customHeight="1" x14ac:dyDescent="0.25">
      <c r="A44" s="140" t="s">
        <v>220</v>
      </c>
      <c r="B44" s="189" t="s">
        <v>1</v>
      </c>
      <c r="C44" s="137" t="s">
        <v>200</v>
      </c>
      <c r="D44" s="137" t="s">
        <v>215</v>
      </c>
      <c r="E44" s="137" t="s">
        <v>121</v>
      </c>
      <c r="F44" s="137" t="s">
        <v>270</v>
      </c>
      <c r="G44" s="137" t="s">
        <v>121</v>
      </c>
      <c r="H44" s="137" t="s">
        <v>278</v>
      </c>
      <c r="I44" s="137" t="s">
        <v>270</v>
      </c>
      <c r="J44" s="137" t="s">
        <v>12</v>
      </c>
      <c r="K44" s="138">
        <f t="shared" ref="K44:Q44" si="11">K46</f>
        <v>37.700000000000003</v>
      </c>
      <c r="L44" s="139">
        <f t="shared" si="11"/>
        <v>37.700000000000003</v>
      </c>
      <c r="M44" s="139">
        <f t="shared" si="11"/>
        <v>37.700000000000003</v>
      </c>
      <c r="N44" s="139">
        <f t="shared" si="11"/>
        <v>37.700000000000003</v>
      </c>
      <c r="O44" s="139">
        <f t="shared" si="11"/>
        <v>37.700000000000003</v>
      </c>
      <c r="P44" s="139">
        <f t="shared" si="11"/>
        <v>37.700000000000003</v>
      </c>
      <c r="Q44" s="139">
        <f t="shared" si="11"/>
        <v>37.700000000000003</v>
      </c>
    </row>
    <row r="45" spans="1:17" ht="22.5" customHeight="1" x14ac:dyDescent="0.25">
      <c r="A45" s="140" t="s">
        <v>237</v>
      </c>
      <c r="B45" s="189" t="s">
        <v>1</v>
      </c>
      <c r="C45" s="137" t="s">
        <v>200</v>
      </c>
      <c r="D45" s="137" t="s">
        <v>215</v>
      </c>
      <c r="E45" s="137" t="s">
        <v>289</v>
      </c>
      <c r="F45" s="137" t="s">
        <v>270</v>
      </c>
      <c r="G45" s="137" t="s">
        <v>121</v>
      </c>
      <c r="H45" s="137" t="s">
        <v>278</v>
      </c>
      <c r="I45" s="137" t="s">
        <v>270</v>
      </c>
      <c r="J45" s="137" t="s">
        <v>12</v>
      </c>
      <c r="K45" s="138">
        <f t="shared" ref="K45:Q45" si="12">K46</f>
        <v>37.700000000000003</v>
      </c>
      <c r="L45" s="139">
        <f t="shared" si="12"/>
        <v>37.700000000000003</v>
      </c>
      <c r="M45" s="139">
        <f t="shared" si="12"/>
        <v>37.700000000000003</v>
      </c>
      <c r="N45" s="139">
        <f t="shared" si="12"/>
        <v>37.700000000000003</v>
      </c>
      <c r="O45" s="139">
        <f t="shared" si="12"/>
        <v>37.700000000000003</v>
      </c>
      <c r="P45" s="139">
        <f t="shared" si="12"/>
        <v>37.700000000000003</v>
      </c>
      <c r="Q45" s="139">
        <f t="shared" si="12"/>
        <v>37.700000000000003</v>
      </c>
    </row>
    <row r="46" spans="1:17" ht="24.75" customHeight="1" x14ac:dyDescent="0.25">
      <c r="A46" s="140" t="s">
        <v>350</v>
      </c>
      <c r="B46" s="195" t="s">
        <v>1</v>
      </c>
      <c r="C46" s="144" t="s">
        <v>200</v>
      </c>
      <c r="D46" s="144" t="s">
        <v>215</v>
      </c>
      <c r="E46" s="144" t="s">
        <v>289</v>
      </c>
      <c r="F46" s="144" t="s">
        <v>291</v>
      </c>
      <c r="G46" s="144" t="s">
        <v>121</v>
      </c>
      <c r="H46" s="144" t="s">
        <v>278</v>
      </c>
      <c r="I46" s="144" t="s">
        <v>270</v>
      </c>
      <c r="J46" s="144" t="s">
        <v>12</v>
      </c>
      <c r="K46" s="145">
        <f t="shared" ref="K46:Q46" si="13">K48</f>
        <v>37.700000000000003</v>
      </c>
      <c r="L46" s="146">
        <f t="shared" si="13"/>
        <v>37.700000000000003</v>
      </c>
      <c r="M46" s="146">
        <f t="shared" si="13"/>
        <v>37.700000000000003</v>
      </c>
      <c r="N46" s="146">
        <f t="shared" si="13"/>
        <v>37.700000000000003</v>
      </c>
      <c r="O46" s="146">
        <f t="shared" si="13"/>
        <v>37.700000000000003</v>
      </c>
      <c r="P46" s="146">
        <f t="shared" si="13"/>
        <v>37.700000000000003</v>
      </c>
      <c r="Q46" s="146">
        <f t="shared" si="13"/>
        <v>37.700000000000003</v>
      </c>
    </row>
    <row r="47" spans="1:17" ht="24.75" customHeight="1" x14ac:dyDescent="0.25">
      <c r="A47" s="142" t="s">
        <v>236</v>
      </c>
      <c r="B47" s="190" t="s">
        <v>1</v>
      </c>
      <c r="C47" s="144" t="s">
        <v>200</v>
      </c>
      <c r="D47" s="144" t="s">
        <v>215</v>
      </c>
      <c r="E47" s="144" t="s">
        <v>289</v>
      </c>
      <c r="F47" s="144" t="s">
        <v>291</v>
      </c>
      <c r="G47" s="144" t="s">
        <v>121</v>
      </c>
      <c r="H47" s="144" t="s">
        <v>438</v>
      </c>
      <c r="I47" s="144" t="s">
        <v>270</v>
      </c>
      <c r="J47" s="144" t="s">
        <v>12</v>
      </c>
      <c r="K47" s="145">
        <f t="shared" ref="K47:Q47" si="14">K48</f>
        <v>37.700000000000003</v>
      </c>
      <c r="L47" s="146">
        <f t="shared" si="14"/>
        <v>37.700000000000003</v>
      </c>
      <c r="M47" s="146">
        <f t="shared" si="14"/>
        <v>37.700000000000003</v>
      </c>
      <c r="N47" s="146">
        <f t="shared" si="14"/>
        <v>37.700000000000003</v>
      </c>
      <c r="O47" s="146">
        <f t="shared" si="14"/>
        <v>37.700000000000003</v>
      </c>
      <c r="P47" s="146">
        <f t="shared" si="14"/>
        <v>37.700000000000003</v>
      </c>
      <c r="Q47" s="146">
        <f t="shared" si="14"/>
        <v>37.700000000000003</v>
      </c>
    </row>
    <row r="48" spans="1:17" ht="12.75" customHeight="1" x14ac:dyDescent="0.25">
      <c r="A48" s="142" t="s">
        <v>235</v>
      </c>
      <c r="B48" s="190" t="s">
        <v>1</v>
      </c>
      <c r="C48" s="144" t="s">
        <v>200</v>
      </c>
      <c r="D48" s="144" t="s">
        <v>215</v>
      </c>
      <c r="E48" s="144" t="s">
        <v>289</v>
      </c>
      <c r="F48" s="144" t="s">
        <v>291</v>
      </c>
      <c r="G48" s="144" t="s">
        <v>121</v>
      </c>
      <c r="H48" s="144" t="s">
        <v>438</v>
      </c>
      <c r="I48" s="144" t="s">
        <v>270</v>
      </c>
      <c r="J48" s="144" t="s">
        <v>124</v>
      </c>
      <c r="K48" s="145">
        <f t="shared" ref="K48:Q48" si="15">K56</f>
        <v>37.700000000000003</v>
      </c>
      <c r="L48" s="146">
        <f t="shared" si="15"/>
        <v>37.700000000000003</v>
      </c>
      <c r="M48" s="146">
        <f t="shared" si="15"/>
        <v>37.700000000000003</v>
      </c>
      <c r="N48" s="146">
        <f t="shared" si="15"/>
        <v>37.700000000000003</v>
      </c>
      <c r="O48" s="146">
        <f t="shared" si="15"/>
        <v>37.700000000000003</v>
      </c>
      <c r="P48" s="146">
        <f t="shared" si="15"/>
        <v>37.700000000000003</v>
      </c>
      <c r="Q48" s="146">
        <f t="shared" si="15"/>
        <v>37.700000000000003</v>
      </c>
    </row>
    <row r="49" spans="1:17" hidden="1" x14ac:dyDescent="0.25">
      <c r="A49" s="142" t="s">
        <v>235</v>
      </c>
      <c r="B49" s="190"/>
      <c r="C49" s="144" t="s">
        <v>200</v>
      </c>
      <c r="D49" s="144" t="s">
        <v>215</v>
      </c>
      <c r="E49" s="144" t="s">
        <v>100</v>
      </c>
      <c r="F49" s="144"/>
      <c r="G49" s="144"/>
      <c r="H49" s="144"/>
      <c r="I49" s="144"/>
      <c r="J49" s="144" t="s">
        <v>12</v>
      </c>
      <c r="K49" s="145">
        <f>K50</f>
        <v>38.6</v>
      </c>
      <c r="L49" s="147"/>
      <c r="M49" s="27"/>
      <c r="N49" s="27"/>
      <c r="O49" s="27"/>
      <c r="P49" s="27"/>
      <c r="Q49" s="27"/>
    </row>
    <row r="50" spans="1:17" hidden="1" x14ac:dyDescent="0.25">
      <c r="A50" s="142" t="s">
        <v>235</v>
      </c>
      <c r="B50" s="190"/>
      <c r="C50" s="144" t="s">
        <v>200</v>
      </c>
      <c r="D50" s="144" t="s">
        <v>215</v>
      </c>
      <c r="E50" s="144" t="s">
        <v>100</v>
      </c>
      <c r="F50" s="144"/>
      <c r="G50" s="144"/>
      <c r="H50" s="144"/>
      <c r="I50" s="144"/>
      <c r="J50" s="144" t="s">
        <v>170</v>
      </c>
      <c r="K50" s="145">
        <v>38.6</v>
      </c>
      <c r="L50" s="147"/>
      <c r="M50" s="27"/>
      <c r="N50" s="27"/>
      <c r="O50" s="27"/>
      <c r="P50" s="27"/>
      <c r="Q50" s="27"/>
    </row>
    <row r="51" spans="1:17" hidden="1" x14ac:dyDescent="0.25">
      <c r="A51" s="142" t="s">
        <v>235</v>
      </c>
      <c r="B51" s="190"/>
      <c r="C51" s="157" t="s">
        <v>200</v>
      </c>
      <c r="D51" s="157" t="s">
        <v>209</v>
      </c>
      <c r="E51" s="157" t="s">
        <v>122</v>
      </c>
      <c r="F51" s="157"/>
      <c r="G51" s="157"/>
      <c r="H51" s="157"/>
      <c r="I51" s="157"/>
      <c r="J51" s="157" t="s">
        <v>12</v>
      </c>
      <c r="K51" s="158">
        <f>K52</f>
        <v>0</v>
      </c>
      <c r="L51" s="147"/>
      <c r="M51" s="27"/>
      <c r="N51" s="27"/>
      <c r="O51" s="27"/>
      <c r="P51" s="27"/>
      <c r="Q51" s="27"/>
    </row>
    <row r="52" spans="1:17" hidden="1" x14ac:dyDescent="0.25">
      <c r="A52" s="142" t="s">
        <v>235</v>
      </c>
      <c r="B52" s="190"/>
      <c r="C52" s="144" t="s">
        <v>200</v>
      </c>
      <c r="D52" s="144" t="s">
        <v>209</v>
      </c>
      <c r="E52" s="144" t="s">
        <v>129</v>
      </c>
      <c r="F52" s="144"/>
      <c r="G52" s="144"/>
      <c r="H52" s="144"/>
      <c r="I52" s="144"/>
      <c r="J52" s="144" t="s">
        <v>12</v>
      </c>
      <c r="K52" s="145">
        <f>K53</f>
        <v>0</v>
      </c>
      <c r="L52" s="147"/>
      <c r="M52" s="27"/>
      <c r="N52" s="27"/>
      <c r="O52" s="27"/>
      <c r="P52" s="27"/>
      <c r="Q52" s="27"/>
    </row>
    <row r="53" spans="1:17" hidden="1" x14ac:dyDescent="0.25">
      <c r="A53" s="142" t="s">
        <v>235</v>
      </c>
      <c r="B53" s="190"/>
      <c r="C53" s="144" t="s">
        <v>200</v>
      </c>
      <c r="D53" s="144" t="s">
        <v>209</v>
      </c>
      <c r="E53" s="144" t="s">
        <v>131</v>
      </c>
      <c r="F53" s="144"/>
      <c r="G53" s="144"/>
      <c r="H53" s="144"/>
      <c r="I53" s="144"/>
      <c r="J53" s="144" t="s">
        <v>12</v>
      </c>
      <c r="K53" s="145">
        <f>K54</f>
        <v>0</v>
      </c>
      <c r="L53" s="147"/>
      <c r="M53" s="27"/>
      <c r="N53" s="27"/>
      <c r="O53" s="27"/>
      <c r="P53" s="27"/>
      <c r="Q53" s="27"/>
    </row>
    <row r="54" spans="1:17" ht="21.75" hidden="1" customHeight="1" x14ac:dyDescent="0.25">
      <c r="A54" s="142" t="s">
        <v>235</v>
      </c>
      <c r="B54" s="190"/>
      <c r="C54" s="144" t="s">
        <v>200</v>
      </c>
      <c r="D54" s="144" t="s">
        <v>209</v>
      </c>
      <c r="E54" s="144" t="s">
        <v>132</v>
      </c>
      <c r="F54" s="144"/>
      <c r="G54" s="144"/>
      <c r="H54" s="144"/>
      <c r="I54" s="144"/>
      <c r="J54" s="144" t="s">
        <v>12</v>
      </c>
      <c r="K54" s="145">
        <f>K55</f>
        <v>0</v>
      </c>
      <c r="L54" s="147"/>
      <c r="M54" s="27"/>
      <c r="N54" s="27"/>
      <c r="O54" s="27"/>
      <c r="P54" s="27"/>
      <c r="Q54" s="27"/>
    </row>
    <row r="55" spans="1:17" hidden="1" x14ac:dyDescent="0.25">
      <c r="A55" s="142" t="s">
        <v>235</v>
      </c>
      <c r="B55" s="190"/>
      <c r="C55" s="144" t="s">
        <v>200</v>
      </c>
      <c r="D55" s="144" t="s">
        <v>209</v>
      </c>
      <c r="E55" s="144" t="s">
        <v>132</v>
      </c>
      <c r="F55" s="144"/>
      <c r="G55" s="144"/>
      <c r="H55" s="144"/>
      <c r="I55" s="144"/>
      <c r="J55" s="144" t="s">
        <v>127</v>
      </c>
      <c r="K55" s="145">
        <v>0</v>
      </c>
      <c r="L55" s="147"/>
      <c r="M55" s="27"/>
      <c r="N55" s="27"/>
      <c r="O55" s="27"/>
      <c r="P55" s="27"/>
      <c r="Q55" s="27"/>
    </row>
    <row r="56" spans="1:17" x14ac:dyDescent="0.25">
      <c r="A56" s="142" t="s">
        <v>290</v>
      </c>
      <c r="B56" s="190" t="s">
        <v>1</v>
      </c>
      <c r="C56" s="144" t="s">
        <v>200</v>
      </c>
      <c r="D56" s="144" t="s">
        <v>215</v>
      </c>
      <c r="E56" s="144" t="s">
        <v>289</v>
      </c>
      <c r="F56" s="144" t="s">
        <v>291</v>
      </c>
      <c r="G56" s="144" t="s">
        <v>121</v>
      </c>
      <c r="H56" s="144" t="s">
        <v>438</v>
      </c>
      <c r="I56" s="144" t="s">
        <v>270</v>
      </c>
      <c r="J56" s="144" t="s">
        <v>267</v>
      </c>
      <c r="K56" s="145">
        <v>37.700000000000003</v>
      </c>
      <c r="L56" s="146">
        <v>37.700000000000003</v>
      </c>
      <c r="M56" s="146">
        <v>37.700000000000003</v>
      </c>
      <c r="N56" s="146">
        <v>37.700000000000003</v>
      </c>
      <c r="O56" s="146">
        <v>37.700000000000003</v>
      </c>
      <c r="P56" s="146">
        <v>37.700000000000003</v>
      </c>
      <c r="Q56" s="146">
        <v>37.700000000000003</v>
      </c>
    </row>
    <row r="57" spans="1:17" x14ac:dyDescent="0.25">
      <c r="A57" s="142"/>
      <c r="B57" s="190"/>
      <c r="C57" s="144"/>
      <c r="D57" s="144"/>
      <c r="E57" s="144"/>
      <c r="F57" s="144"/>
      <c r="G57" s="144"/>
      <c r="H57" s="144"/>
      <c r="I57" s="144"/>
      <c r="J57" s="144"/>
      <c r="K57" s="145"/>
      <c r="L57" s="146"/>
      <c r="M57" s="146"/>
      <c r="N57" s="27"/>
      <c r="O57" s="27"/>
      <c r="P57" s="27"/>
      <c r="Q57" s="27"/>
    </row>
    <row r="58" spans="1:17" x14ac:dyDescent="0.25">
      <c r="A58" s="142" t="s">
        <v>128</v>
      </c>
      <c r="B58" s="190" t="s">
        <v>1</v>
      </c>
      <c r="C58" s="144" t="s">
        <v>200</v>
      </c>
      <c r="D58" s="144" t="s">
        <v>209</v>
      </c>
      <c r="E58" s="144" t="s">
        <v>121</v>
      </c>
      <c r="F58" s="144" t="s">
        <v>270</v>
      </c>
      <c r="G58" s="144" t="s">
        <v>121</v>
      </c>
      <c r="H58" s="144" t="s">
        <v>278</v>
      </c>
      <c r="I58" s="144" t="s">
        <v>270</v>
      </c>
      <c r="J58" s="144" t="s">
        <v>12</v>
      </c>
      <c r="K58" s="145">
        <f t="shared" ref="K58:Q61" si="16">K59</f>
        <v>40</v>
      </c>
      <c r="L58" s="146">
        <f t="shared" si="16"/>
        <v>40</v>
      </c>
      <c r="M58" s="146">
        <f t="shared" si="16"/>
        <v>40</v>
      </c>
      <c r="N58" s="146">
        <f t="shared" si="16"/>
        <v>40</v>
      </c>
      <c r="O58" s="146">
        <f t="shared" si="16"/>
        <v>40</v>
      </c>
      <c r="P58" s="146">
        <f t="shared" si="16"/>
        <v>40</v>
      </c>
      <c r="Q58" s="146">
        <f t="shared" si="16"/>
        <v>40</v>
      </c>
    </row>
    <row r="59" spans="1:17" x14ac:dyDescent="0.25">
      <c r="A59" s="142" t="s">
        <v>128</v>
      </c>
      <c r="B59" s="190" t="s">
        <v>1</v>
      </c>
      <c r="C59" s="144" t="s">
        <v>200</v>
      </c>
      <c r="D59" s="144" t="s">
        <v>209</v>
      </c>
      <c r="E59" s="144" t="s">
        <v>336</v>
      </c>
      <c r="F59" s="144" t="s">
        <v>270</v>
      </c>
      <c r="G59" s="144" t="s">
        <v>121</v>
      </c>
      <c r="H59" s="144" t="s">
        <v>278</v>
      </c>
      <c r="I59" s="144" t="s">
        <v>270</v>
      </c>
      <c r="J59" s="144" t="s">
        <v>12</v>
      </c>
      <c r="K59" s="145">
        <f t="shared" si="16"/>
        <v>40</v>
      </c>
      <c r="L59" s="146">
        <f t="shared" si="16"/>
        <v>40</v>
      </c>
      <c r="M59" s="146">
        <f t="shared" si="16"/>
        <v>40</v>
      </c>
      <c r="N59" s="146">
        <f t="shared" si="16"/>
        <v>40</v>
      </c>
      <c r="O59" s="146">
        <f t="shared" si="16"/>
        <v>40</v>
      </c>
      <c r="P59" s="146">
        <f t="shared" si="16"/>
        <v>40</v>
      </c>
      <c r="Q59" s="146">
        <f t="shared" si="16"/>
        <v>40</v>
      </c>
    </row>
    <row r="60" spans="1:17" ht="21" x14ac:dyDescent="0.25">
      <c r="A60" s="142" t="s">
        <v>339</v>
      </c>
      <c r="B60" s="190" t="s">
        <v>1</v>
      </c>
      <c r="C60" s="144" t="s">
        <v>200</v>
      </c>
      <c r="D60" s="144" t="s">
        <v>209</v>
      </c>
      <c r="E60" s="144" t="s">
        <v>336</v>
      </c>
      <c r="F60" s="144" t="s">
        <v>270</v>
      </c>
      <c r="G60" s="144" t="s">
        <v>121</v>
      </c>
      <c r="H60" s="144" t="s">
        <v>337</v>
      </c>
      <c r="I60" s="144" t="s">
        <v>270</v>
      </c>
      <c r="J60" s="144" t="s">
        <v>12</v>
      </c>
      <c r="K60" s="145">
        <f t="shared" si="16"/>
        <v>40</v>
      </c>
      <c r="L60" s="146">
        <f t="shared" si="16"/>
        <v>40</v>
      </c>
      <c r="M60" s="146">
        <f t="shared" si="16"/>
        <v>40</v>
      </c>
      <c r="N60" s="146">
        <f t="shared" si="16"/>
        <v>40</v>
      </c>
      <c r="O60" s="146">
        <f t="shared" si="16"/>
        <v>40</v>
      </c>
      <c r="P60" s="146">
        <f t="shared" si="16"/>
        <v>40</v>
      </c>
      <c r="Q60" s="146">
        <f t="shared" si="16"/>
        <v>40</v>
      </c>
    </row>
    <row r="61" spans="1:17" x14ac:dyDescent="0.25">
      <c r="A61" s="142" t="s">
        <v>316</v>
      </c>
      <c r="B61" s="190" t="s">
        <v>1</v>
      </c>
      <c r="C61" s="144" t="s">
        <v>200</v>
      </c>
      <c r="D61" s="144" t="s">
        <v>209</v>
      </c>
      <c r="E61" s="144" t="s">
        <v>336</v>
      </c>
      <c r="F61" s="144" t="s">
        <v>270</v>
      </c>
      <c r="G61" s="144" t="s">
        <v>121</v>
      </c>
      <c r="H61" s="144" t="s">
        <v>337</v>
      </c>
      <c r="I61" s="144" t="s">
        <v>270</v>
      </c>
      <c r="J61" s="144" t="s">
        <v>314</v>
      </c>
      <c r="K61" s="145">
        <f t="shared" si="16"/>
        <v>40</v>
      </c>
      <c r="L61" s="146">
        <f t="shared" si="16"/>
        <v>40</v>
      </c>
      <c r="M61" s="146">
        <f t="shared" si="16"/>
        <v>40</v>
      </c>
      <c r="N61" s="146">
        <f t="shared" si="16"/>
        <v>40</v>
      </c>
      <c r="O61" s="146">
        <f t="shared" si="16"/>
        <v>40</v>
      </c>
      <c r="P61" s="146">
        <f t="shared" si="16"/>
        <v>40</v>
      </c>
      <c r="Q61" s="146">
        <f t="shared" si="16"/>
        <v>40</v>
      </c>
    </row>
    <row r="62" spans="1:17" x14ac:dyDescent="0.25">
      <c r="A62" s="142" t="s">
        <v>335</v>
      </c>
      <c r="B62" s="190" t="s">
        <v>1</v>
      </c>
      <c r="C62" s="144" t="s">
        <v>200</v>
      </c>
      <c r="D62" s="144" t="s">
        <v>209</v>
      </c>
      <c r="E62" s="144" t="s">
        <v>336</v>
      </c>
      <c r="F62" s="144" t="s">
        <v>270</v>
      </c>
      <c r="G62" s="144" t="s">
        <v>121</v>
      </c>
      <c r="H62" s="144" t="s">
        <v>337</v>
      </c>
      <c r="I62" s="144" t="s">
        <v>270</v>
      </c>
      <c r="J62" s="144" t="s">
        <v>338</v>
      </c>
      <c r="K62" s="145">
        <v>40</v>
      </c>
      <c r="L62" s="146">
        <v>40</v>
      </c>
      <c r="M62" s="146">
        <v>40</v>
      </c>
      <c r="N62" s="146">
        <v>40</v>
      </c>
      <c r="O62" s="146">
        <v>40</v>
      </c>
      <c r="P62" s="146">
        <v>40</v>
      </c>
      <c r="Q62" s="146">
        <v>40</v>
      </c>
    </row>
    <row r="63" spans="1:17" x14ac:dyDescent="0.25">
      <c r="A63" s="142"/>
      <c r="B63" s="190"/>
      <c r="C63" s="144"/>
      <c r="D63" s="144"/>
      <c r="E63" s="144"/>
      <c r="F63" s="144"/>
      <c r="G63" s="144"/>
      <c r="H63" s="144"/>
      <c r="I63" s="144"/>
      <c r="J63" s="144"/>
      <c r="K63" s="145"/>
      <c r="L63" s="146"/>
      <c r="M63" s="146"/>
      <c r="N63" s="27"/>
      <c r="O63" s="27"/>
      <c r="P63" s="27"/>
      <c r="Q63" s="27"/>
    </row>
    <row r="64" spans="1:17" s="100" customFormat="1" x14ac:dyDescent="0.25">
      <c r="A64" s="142" t="s">
        <v>172</v>
      </c>
      <c r="B64" s="190" t="s">
        <v>1</v>
      </c>
      <c r="C64" s="144" t="s">
        <v>200</v>
      </c>
      <c r="D64" s="144" t="s">
        <v>173</v>
      </c>
      <c r="E64" s="144" t="s">
        <v>121</v>
      </c>
      <c r="F64" s="144" t="s">
        <v>270</v>
      </c>
      <c r="G64" s="144" t="s">
        <v>121</v>
      </c>
      <c r="H64" s="144" t="s">
        <v>278</v>
      </c>
      <c r="I64" s="144" t="s">
        <v>270</v>
      </c>
      <c r="J64" s="144" t="s">
        <v>12</v>
      </c>
      <c r="K64" s="145">
        <f t="shared" ref="K64:Q64" si="17">K69+K65</f>
        <v>145</v>
      </c>
      <c r="L64" s="146">
        <f t="shared" si="17"/>
        <v>145</v>
      </c>
      <c r="M64" s="146">
        <f t="shared" si="17"/>
        <v>145</v>
      </c>
      <c r="N64" s="146">
        <f t="shared" si="17"/>
        <v>145</v>
      </c>
      <c r="O64" s="146">
        <f t="shared" si="17"/>
        <v>145</v>
      </c>
      <c r="P64" s="146">
        <f t="shared" si="17"/>
        <v>145</v>
      </c>
      <c r="Q64" s="146">
        <f t="shared" si="17"/>
        <v>145</v>
      </c>
    </row>
    <row r="65" spans="1:17" s="100" customFormat="1" ht="31.2" x14ac:dyDescent="0.25">
      <c r="A65" s="142" t="s">
        <v>351</v>
      </c>
      <c r="B65" s="190" t="s">
        <v>1</v>
      </c>
      <c r="C65" s="144" t="s">
        <v>200</v>
      </c>
      <c r="D65" s="144" t="s">
        <v>173</v>
      </c>
      <c r="E65" s="144" t="s">
        <v>200</v>
      </c>
      <c r="F65" s="144" t="s">
        <v>270</v>
      </c>
      <c r="G65" s="144" t="s">
        <v>121</v>
      </c>
      <c r="H65" s="144" t="s">
        <v>278</v>
      </c>
      <c r="I65" s="144" t="s">
        <v>270</v>
      </c>
      <c r="J65" s="144" t="s">
        <v>12</v>
      </c>
      <c r="K65" s="145">
        <f t="shared" ref="K65:Q67" si="18">K66</f>
        <v>145</v>
      </c>
      <c r="L65" s="146">
        <f t="shared" si="18"/>
        <v>145</v>
      </c>
      <c r="M65" s="146">
        <f t="shared" si="18"/>
        <v>145</v>
      </c>
      <c r="N65" s="146">
        <f t="shared" si="18"/>
        <v>145</v>
      </c>
      <c r="O65" s="146">
        <f t="shared" si="18"/>
        <v>145</v>
      </c>
      <c r="P65" s="146">
        <f t="shared" si="18"/>
        <v>145</v>
      </c>
      <c r="Q65" s="146">
        <f t="shared" si="18"/>
        <v>145</v>
      </c>
    </row>
    <row r="66" spans="1:17" s="100" customFormat="1" ht="36" customHeight="1" x14ac:dyDescent="0.25">
      <c r="A66" s="142" t="s">
        <v>239</v>
      </c>
      <c r="B66" s="190" t="s">
        <v>1</v>
      </c>
      <c r="C66" s="144" t="s">
        <v>200</v>
      </c>
      <c r="D66" s="144" t="s">
        <v>173</v>
      </c>
      <c r="E66" s="144" t="s">
        <v>200</v>
      </c>
      <c r="F66" s="144" t="s">
        <v>270</v>
      </c>
      <c r="G66" s="144" t="s">
        <v>121</v>
      </c>
      <c r="H66" s="144" t="s">
        <v>311</v>
      </c>
      <c r="I66" s="144" t="s">
        <v>270</v>
      </c>
      <c r="J66" s="144" t="s">
        <v>12</v>
      </c>
      <c r="K66" s="145">
        <f t="shared" si="18"/>
        <v>145</v>
      </c>
      <c r="L66" s="146">
        <f t="shared" si="18"/>
        <v>145</v>
      </c>
      <c r="M66" s="146">
        <f t="shared" si="18"/>
        <v>145</v>
      </c>
      <c r="N66" s="146">
        <f t="shared" si="18"/>
        <v>145</v>
      </c>
      <c r="O66" s="146">
        <f t="shared" si="18"/>
        <v>145</v>
      </c>
      <c r="P66" s="146">
        <f t="shared" si="18"/>
        <v>145</v>
      </c>
      <c r="Q66" s="146">
        <f t="shared" si="18"/>
        <v>145</v>
      </c>
    </row>
    <row r="67" spans="1:17" s="100" customFormat="1" ht="21" x14ac:dyDescent="0.25">
      <c r="A67" s="142" t="s">
        <v>348</v>
      </c>
      <c r="B67" s="190" t="s">
        <v>1</v>
      </c>
      <c r="C67" s="144" t="s">
        <v>200</v>
      </c>
      <c r="D67" s="144" t="s">
        <v>173</v>
      </c>
      <c r="E67" s="144" t="s">
        <v>200</v>
      </c>
      <c r="F67" s="144" t="s">
        <v>270</v>
      </c>
      <c r="G67" s="144" t="s">
        <v>121</v>
      </c>
      <c r="H67" s="144" t="s">
        <v>311</v>
      </c>
      <c r="I67" s="144" t="s">
        <v>270</v>
      </c>
      <c r="J67" s="144" t="s">
        <v>234</v>
      </c>
      <c r="K67" s="145">
        <f t="shared" si="18"/>
        <v>145</v>
      </c>
      <c r="L67" s="146">
        <f t="shared" si="18"/>
        <v>145</v>
      </c>
      <c r="M67" s="146">
        <f t="shared" si="18"/>
        <v>145</v>
      </c>
      <c r="N67" s="146">
        <f t="shared" si="18"/>
        <v>145</v>
      </c>
      <c r="O67" s="146">
        <f t="shared" si="18"/>
        <v>145</v>
      </c>
      <c r="P67" s="146">
        <f t="shared" si="18"/>
        <v>145</v>
      </c>
      <c r="Q67" s="146">
        <f t="shared" si="18"/>
        <v>145</v>
      </c>
    </row>
    <row r="68" spans="1:17" s="100" customFormat="1" ht="31.2" x14ac:dyDescent="0.25">
      <c r="A68" s="142" t="s">
        <v>349</v>
      </c>
      <c r="B68" s="190" t="s">
        <v>1</v>
      </c>
      <c r="C68" s="144" t="s">
        <v>200</v>
      </c>
      <c r="D68" s="144" t="s">
        <v>173</v>
      </c>
      <c r="E68" s="144" t="s">
        <v>200</v>
      </c>
      <c r="F68" s="144" t="s">
        <v>270</v>
      </c>
      <c r="G68" s="144" t="s">
        <v>121</v>
      </c>
      <c r="H68" s="144" t="s">
        <v>311</v>
      </c>
      <c r="I68" s="144" t="s">
        <v>270</v>
      </c>
      <c r="J68" s="144" t="s">
        <v>288</v>
      </c>
      <c r="K68" s="145">
        <v>145</v>
      </c>
      <c r="L68" s="146">
        <v>145</v>
      </c>
      <c r="M68" s="146">
        <v>145</v>
      </c>
      <c r="N68" s="146">
        <v>145</v>
      </c>
      <c r="O68" s="146">
        <v>145</v>
      </c>
      <c r="P68" s="146">
        <v>145</v>
      </c>
      <c r="Q68" s="146">
        <v>145</v>
      </c>
    </row>
    <row r="69" spans="1:17" ht="21" hidden="1" x14ac:dyDescent="0.25">
      <c r="A69" s="142" t="s">
        <v>233</v>
      </c>
      <c r="B69" s="190"/>
      <c r="C69" s="144" t="s">
        <v>200</v>
      </c>
      <c r="D69" s="144" t="s">
        <v>173</v>
      </c>
      <c r="E69" s="144"/>
      <c r="F69" s="144"/>
      <c r="G69" s="144"/>
      <c r="H69" s="144"/>
      <c r="I69" s="144"/>
      <c r="J69" s="144" t="s">
        <v>12</v>
      </c>
      <c r="K69" s="145">
        <f>K70</f>
        <v>0</v>
      </c>
      <c r="L69" s="147"/>
      <c r="M69" s="27"/>
      <c r="N69" s="27"/>
      <c r="O69" s="27"/>
      <c r="P69" s="27"/>
      <c r="Q69" s="27"/>
    </row>
    <row r="70" spans="1:17" ht="21" hidden="1" x14ac:dyDescent="0.25">
      <c r="A70" s="142" t="s">
        <v>233</v>
      </c>
      <c r="B70" s="190"/>
      <c r="C70" s="144" t="s">
        <v>200</v>
      </c>
      <c r="D70" s="144" t="s">
        <v>173</v>
      </c>
      <c r="E70" s="144"/>
      <c r="F70" s="144"/>
      <c r="G70" s="144"/>
      <c r="H70" s="144"/>
      <c r="I70" s="144"/>
      <c r="J70" s="144" t="s">
        <v>12</v>
      </c>
      <c r="K70" s="145">
        <f>K71</f>
        <v>0</v>
      </c>
      <c r="L70" s="147"/>
      <c r="M70" s="27"/>
      <c r="N70" s="27"/>
      <c r="O70" s="27"/>
      <c r="P70" s="27"/>
      <c r="Q70" s="27"/>
    </row>
    <row r="71" spans="1:17" ht="33.75" hidden="1" customHeight="1" x14ac:dyDescent="0.25">
      <c r="A71" s="142" t="s">
        <v>233</v>
      </c>
      <c r="B71" s="190"/>
      <c r="C71" s="144" t="s">
        <v>200</v>
      </c>
      <c r="D71" s="144" t="s">
        <v>173</v>
      </c>
      <c r="E71" s="144"/>
      <c r="F71" s="144"/>
      <c r="G71" s="144"/>
      <c r="H71" s="144"/>
      <c r="I71" s="144"/>
      <c r="J71" s="144" t="s">
        <v>12</v>
      </c>
      <c r="K71" s="145">
        <f>K72</f>
        <v>0</v>
      </c>
      <c r="L71" s="147"/>
      <c r="M71" s="27"/>
      <c r="N71" s="27"/>
      <c r="O71" s="27"/>
      <c r="P71" s="27"/>
      <c r="Q71" s="27"/>
    </row>
    <row r="72" spans="1:17" ht="21" hidden="1" x14ac:dyDescent="0.25">
      <c r="A72" s="142" t="s">
        <v>233</v>
      </c>
      <c r="B72" s="190"/>
      <c r="C72" s="144" t="s">
        <v>200</v>
      </c>
      <c r="D72" s="144" t="s">
        <v>173</v>
      </c>
      <c r="E72" s="144"/>
      <c r="F72" s="144"/>
      <c r="G72" s="144"/>
      <c r="H72" s="144"/>
      <c r="I72" s="144"/>
      <c r="J72" s="144" t="s">
        <v>170</v>
      </c>
      <c r="K72" s="145"/>
      <c r="L72" s="147"/>
      <c r="M72" s="27"/>
      <c r="N72" s="27"/>
      <c r="O72" s="27"/>
      <c r="P72" s="27"/>
      <c r="Q72" s="27"/>
    </row>
    <row r="73" spans="1:17" ht="21" hidden="1" x14ac:dyDescent="0.25">
      <c r="A73" s="142" t="s">
        <v>233</v>
      </c>
      <c r="B73" s="190" t="s">
        <v>1</v>
      </c>
      <c r="C73" s="144" t="s">
        <v>200</v>
      </c>
      <c r="D73" s="144" t="s">
        <v>173</v>
      </c>
      <c r="E73" s="144"/>
      <c r="F73" s="144"/>
      <c r="G73" s="144"/>
      <c r="H73" s="144"/>
      <c r="I73" s="144"/>
      <c r="J73" s="144" t="s">
        <v>264</v>
      </c>
      <c r="K73" s="145">
        <v>0</v>
      </c>
      <c r="L73" s="147"/>
      <c r="M73" s="27"/>
      <c r="N73" s="27"/>
      <c r="O73" s="27"/>
      <c r="P73" s="27"/>
      <c r="Q73" s="27"/>
    </row>
    <row r="74" spans="1:17" x14ac:dyDescent="0.25">
      <c r="A74" s="142"/>
      <c r="B74" s="190"/>
      <c r="C74" s="144"/>
      <c r="D74" s="144"/>
      <c r="E74" s="144"/>
      <c r="F74" s="144"/>
      <c r="G74" s="144"/>
      <c r="H74" s="144"/>
      <c r="I74" s="144"/>
      <c r="J74" s="144"/>
      <c r="K74" s="145"/>
      <c r="L74" s="147"/>
      <c r="M74" s="27"/>
      <c r="N74" s="27"/>
      <c r="O74" s="27"/>
      <c r="P74" s="27"/>
      <c r="Q74" s="27"/>
    </row>
    <row r="75" spans="1:17" x14ac:dyDescent="0.25">
      <c r="A75" s="140" t="s">
        <v>133</v>
      </c>
      <c r="B75" s="189" t="s">
        <v>1</v>
      </c>
      <c r="C75" s="137" t="s">
        <v>201</v>
      </c>
      <c r="D75" s="137" t="s">
        <v>121</v>
      </c>
      <c r="E75" s="137" t="s">
        <v>121</v>
      </c>
      <c r="F75" s="137" t="s">
        <v>270</v>
      </c>
      <c r="G75" s="137" t="s">
        <v>121</v>
      </c>
      <c r="H75" s="137" t="s">
        <v>278</v>
      </c>
      <c r="I75" s="137" t="s">
        <v>270</v>
      </c>
      <c r="J75" s="137" t="s">
        <v>12</v>
      </c>
      <c r="K75" s="138">
        <f t="shared" ref="K75:Q77" si="19">K76</f>
        <v>126.2</v>
      </c>
      <c r="L75" s="139">
        <f t="shared" si="19"/>
        <v>126.2</v>
      </c>
      <c r="M75" s="139">
        <f t="shared" si="19"/>
        <v>126.2</v>
      </c>
      <c r="N75" s="139">
        <f t="shared" si="19"/>
        <v>126.2</v>
      </c>
      <c r="O75" s="139">
        <f t="shared" si="19"/>
        <v>131.6</v>
      </c>
      <c r="P75" s="139">
        <f t="shared" si="19"/>
        <v>131.6</v>
      </c>
      <c r="Q75" s="139">
        <f t="shared" si="19"/>
        <v>131.6</v>
      </c>
    </row>
    <row r="76" spans="1:17" ht="15.75" customHeight="1" x14ac:dyDescent="0.25">
      <c r="A76" s="140" t="s">
        <v>134</v>
      </c>
      <c r="B76" s="189" t="s">
        <v>1</v>
      </c>
      <c r="C76" s="137" t="s">
        <v>201</v>
      </c>
      <c r="D76" s="137" t="s">
        <v>204</v>
      </c>
      <c r="E76" s="137" t="s">
        <v>121</v>
      </c>
      <c r="F76" s="137" t="s">
        <v>270</v>
      </c>
      <c r="G76" s="137" t="s">
        <v>121</v>
      </c>
      <c r="H76" s="137" t="s">
        <v>278</v>
      </c>
      <c r="I76" s="137" t="s">
        <v>270</v>
      </c>
      <c r="J76" s="137" t="s">
        <v>12</v>
      </c>
      <c r="K76" s="138">
        <f t="shared" si="19"/>
        <v>126.2</v>
      </c>
      <c r="L76" s="139">
        <f t="shared" si="19"/>
        <v>126.2</v>
      </c>
      <c r="M76" s="139">
        <f t="shared" si="19"/>
        <v>126.2</v>
      </c>
      <c r="N76" s="139">
        <f t="shared" si="19"/>
        <v>126.2</v>
      </c>
      <c r="O76" s="139">
        <f t="shared" si="19"/>
        <v>131.6</v>
      </c>
      <c r="P76" s="139">
        <f t="shared" si="19"/>
        <v>131.6</v>
      </c>
      <c r="Q76" s="139">
        <f t="shared" si="19"/>
        <v>131.6</v>
      </c>
    </row>
    <row r="77" spans="1:17" ht="21" x14ac:dyDescent="0.25">
      <c r="A77" s="142" t="s">
        <v>410</v>
      </c>
      <c r="B77" s="190" t="s">
        <v>1</v>
      </c>
      <c r="C77" s="144" t="s">
        <v>201</v>
      </c>
      <c r="D77" s="144" t="s">
        <v>204</v>
      </c>
      <c r="E77" s="144" t="s">
        <v>283</v>
      </c>
      <c r="F77" s="144" t="s">
        <v>270</v>
      </c>
      <c r="G77" s="144" t="s">
        <v>121</v>
      </c>
      <c r="H77" s="144" t="s">
        <v>278</v>
      </c>
      <c r="I77" s="144" t="s">
        <v>270</v>
      </c>
      <c r="J77" s="144" t="s">
        <v>12</v>
      </c>
      <c r="K77" s="145">
        <f>K78</f>
        <v>126.2</v>
      </c>
      <c r="L77" s="146">
        <f>L78</f>
        <v>126.2</v>
      </c>
      <c r="M77" s="146">
        <f t="shared" si="19"/>
        <v>126.2</v>
      </c>
      <c r="N77" s="146">
        <f t="shared" si="19"/>
        <v>126.2</v>
      </c>
      <c r="O77" s="146">
        <f t="shared" si="19"/>
        <v>131.6</v>
      </c>
      <c r="P77" s="146">
        <f t="shared" si="19"/>
        <v>131.6</v>
      </c>
      <c r="Q77" s="146">
        <f t="shared" si="19"/>
        <v>131.6</v>
      </c>
    </row>
    <row r="78" spans="1:17" ht="35.25" customHeight="1" x14ac:dyDescent="0.25">
      <c r="A78" s="142" t="s">
        <v>238</v>
      </c>
      <c r="B78" s="190" t="s">
        <v>1</v>
      </c>
      <c r="C78" s="144" t="s">
        <v>201</v>
      </c>
      <c r="D78" s="144" t="s">
        <v>204</v>
      </c>
      <c r="E78" s="144" t="s">
        <v>283</v>
      </c>
      <c r="F78" s="144" t="s">
        <v>281</v>
      </c>
      <c r="G78" s="144" t="s">
        <v>121</v>
      </c>
      <c r="H78" s="144" t="s">
        <v>293</v>
      </c>
      <c r="I78" s="144" t="s">
        <v>270</v>
      </c>
      <c r="J78" s="144" t="s">
        <v>12</v>
      </c>
      <c r="K78" s="145">
        <f t="shared" ref="K78:Q78" si="20">K79+K81</f>
        <v>126.2</v>
      </c>
      <c r="L78" s="146">
        <f t="shared" si="20"/>
        <v>126.2</v>
      </c>
      <c r="M78" s="146">
        <f t="shared" si="20"/>
        <v>126.2</v>
      </c>
      <c r="N78" s="146">
        <f t="shared" si="20"/>
        <v>126.2</v>
      </c>
      <c r="O78" s="146">
        <f t="shared" si="20"/>
        <v>131.6</v>
      </c>
      <c r="P78" s="146">
        <f t="shared" si="20"/>
        <v>131.6</v>
      </c>
      <c r="Q78" s="146">
        <f t="shared" si="20"/>
        <v>131.6</v>
      </c>
    </row>
    <row r="79" spans="1:17" ht="57" customHeight="1" x14ac:dyDescent="0.25">
      <c r="A79" s="142" t="s">
        <v>231</v>
      </c>
      <c r="B79" s="190" t="s">
        <v>1</v>
      </c>
      <c r="C79" s="144" t="s">
        <v>201</v>
      </c>
      <c r="D79" s="144" t="s">
        <v>204</v>
      </c>
      <c r="E79" s="144" t="s">
        <v>283</v>
      </c>
      <c r="F79" s="144" t="s">
        <v>281</v>
      </c>
      <c r="G79" s="144" t="s">
        <v>121</v>
      </c>
      <c r="H79" s="144" t="s">
        <v>293</v>
      </c>
      <c r="I79" s="144" t="s">
        <v>270</v>
      </c>
      <c r="J79" s="144" t="s">
        <v>230</v>
      </c>
      <c r="K79" s="145">
        <f t="shared" ref="K79:Q79" si="21">K80</f>
        <v>101.2</v>
      </c>
      <c r="L79" s="146">
        <f t="shared" si="21"/>
        <v>101.2</v>
      </c>
      <c r="M79" s="146">
        <f t="shared" si="21"/>
        <v>101.2</v>
      </c>
      <c r="N79" s="146">
        <f t="shared" si="21"/>
        <v>101.2</v>
      </c>
      <c r="O79" s="146">
        <f t="shared" si="21"/>
        <v>101.2</v>
      </c>
      <c r="P79" s="146">
        <f t="shared" si="21"/>
        <v>101.2</v>
      </c>
      <c r="Q79" s="146">
        <f t="shared" si="21"/>
        <v>109.1</v>
      </c>
    </row>
    <row r="80" spans="1:17" ht="24" customHeight="1" x14ac:dyDescent="0.25">
      <c r="A80" s="142" t="s">
        <v>292</v>
      </c>
      <c r="B80" s="190" t="s">
        <v>1</v>
      </c>
      <c r="C80" s="144" t="s">
        <v>201</v>
      </c>
      <c r="D80" s="144" t="s">
        <v>204</v>
      </c>
      <c r="E80" s="144" t="s">
        <v>283</v>
      </c>
      <c r="F80" s="144" t="s">
        <v>281</v>
      </c>
      <c r="G80" s="144" t="s">
        <v>121</v>
      </c>
      <c r="H80" s="144" t="s">
        <v>293</v>
      </c>
      <c r="I80" s="144" t="s">
        <v>270</v>
      </c>
      <c r="J80" s="144" t="s">
        <v>284</v>
      </c>
      <c r="K80" s="145">
        <v>101.2</v>
      </c>
      <c r="L80" s="146">
        <v>101.2</v>
      </c>
      <c r="M80" s="146">
        <v>101.2</v>
      </c>
      <c r="N80" s="146">
        <v>101.2</v>
      </c>
      <c r="O80" s="146">
        <v>101.2</v>
      </c>
      <c r="P80" s="146">
        <v>101.2</v>
      </c>
      <c r="Q80" s="146">
        <v>109.1</v>
      </c>
    </row>
    <row r="81" spans="1:17" ht="22.5" customHeight="1" x14ac:dyDescent="0.25">
      <c r="A81" s="142" t="s">
        <v>348</v>
      </c>
      <c r="B81" s="190" t="s">
        <v>1</v>
      </c>
      <c r="C81" s="144" t="s">
        <v>201</v>
      </c>
      <c r="D81" s="144" t="s">
        <v>204</v>
      </c>
      <c r="E81" s="144" t="s">
        <v>283</v>
      </c>
      <c r="F81" s="144" t="s">
        <v>281</v>
      </c>
      <c r="G81" s="144" t="s">
        <v>121</v>
      </c>
      <c r="H81" s="144" t="s">
        <v>293</v>
      </c>
      <c r="I81" s="144" t="s">
        <v>270</v>
      </c>
      <c r="J81" s="144" t="s">
        <v>234</v>
      </c>
      <c r="K81" s="145">
        <f t="shared" ref="K81:P81" si="22">K82</f>
        <v>25</v>
      </c>
      <c r="L81" s="146">
        <f t="shared" si="22"/>
        <v>25</v>
      </c>
      <c r="M81" s="146">
        <f t="shared" si="22"/>
        <v>25</v>
      </c>
      <c r="N81" s="146">
        <f t="shared" si="22"/>
        <v>25</v>
      </c>
      <c r="O81" s="146">
        <f t="shared" si="22"/>
        <v>30.4</v>
      </c>
      <c r="P81" s="146">
        <f t="shared" si="22"/>
        <v>30.4</v>
      </c>
      <c r="Q81" s="146">
        <v>22.5</v>
      </c>
    </row>
    <row r="82" spans="1:17" ht="25.5" customHeight="1" x14ac:dyDescent="0.25">
      <c r="A82" s="142" t="s">
        <v>349</v>
      </c>
      <c r="B82" s="190" t="s">
        <v>1</v>
      </c>
      <c r="C82" s="144" t="s">
        <v>201</v>
      </c>
      <c r="D82" s="144" t="s">
        <v>204</v>
      </c>
      <c r="E82" s="144" t="s">
        <v>283</v>
      </c>
      <c r="F82" s="144" t="s">
        <v>281</v>
      </c>
      <c r="G82" s="144" t="s">
        <v>121</v>
      </c>
      <c r="H82" s="144" t="s">
        <v>293</v>
      </c>
      <c r="I82" s="144" t="s">
        <v>270</v>
      </c>
      <c r="J82" s="144" t="s">
        <v>288</v>
      </c>
      <c r="K82" s="145">
        <v>25</v>
      </c>
      <c r="L82" s="146">
        <v>25</v>
      </c>
      <c r="M82" s="146">
        <v>25</v>
      </c>
      <c r="N82" s="146">
        <v>25</v>
      </c>
      <c r="O82" s="104">
        <v>30.4</v>
      </c>
      <c r="P82" s="104">
        <v>30.4</v>
      </c>
      <c r="Q82" s="104">
        <v>22.5</v>
      </c>
    </row>
    <row r="83" spans="1:17" ht="15" customHeight="1" x14ac:dyDescent="0.25">
      <c r="A83" s="142"/>
      <c r="B83" s="190"/>
      <c r="C83" s="144"/>
      <c r="D83" s="144"/>
      <c r="E83" s="144"/>
      <c r="F83" s="144"/>
      <c r="G83" s="177"/>
      <c r="H83" s="144"/>
      <c r="I83" s="144"/>
      <c r="J83" s="144"/>
      <c r="K83" s="145"/>
      <c r="L83" s="146"/>
      <c r="M83" s="146"/>
      <c r="N83" s="27"/>
      <c r="O83" s="27"/>
      <c r="P83" s="27"/>
      <c r="Q83" s="27"/>
    </row>
    <row r="84" spans="1:17" ht="24.75" customHeight="1" x14ac:dyDescent="0.25">
      <c r="A84" s="140" t="s">
        <v>135</v>
      </c>
      <c r="B84" s="189" t="s">
        <v>1</v>
      </c>
      <c r="C84" s="137" t="s">
        <v>204</v>
      </c>
      <c r="D84" s="137" t="s">
        <v>121</v>
      </c>
      <c r="E84" s="137" t="s">
        <v>121</v>
      </c>
      <c r="F84" s="137" t="s">
        <v>270</v>
      </c>
      <c r="G84" s="196" t="s">
        <v>121</v>
      </c>
      <c r="H84" s="137" t="s">
        <v>278</v>
      </c>
      <c r="I84" s="137" t="s">
        <v>270</v>
      </c>
      <c r="J84" s="137" t="s">
        <v>12</v>
      </c>
      <c r="K84" s="138">
        <f t="shared" ref="K84:Q84" si="23">K85+K91</f>
        <v>40</v>
      </c>
      <c r="L84" s="139">
        <f t="shared" si="23"/>
        <v>40</v>
      </c>
      <c r="M84" s="139">
        <f t="shared" si="23"/>
        <v>40</v>
      </c>
      <c r="N84" s="139">
        <f t="shared" si="23"/>
        <v>76.5</v>
      </c>
      <c r="O84" s="139">
        <f t="shared" si="23"/>
        <v>86.5</v>
      </c>
      <c r="P84" s="139">
        <f t="shared" si="23"/>
        <v>13</v>
      </c>
      <c r="Q84" s="139">
        <f t="shared" si="23"/>
        <v>13</v>
      </c>
    </row>
    <row r="85" spans="1:17" ht="34.5" hidden="1" customHeight="1" x14ac:dyDescent="0.25">
      <c r="A85" s="156" t="s">
        <v>174</v>
      </c>
      <c r="B85" s="197" t="s">
        <v>1</v>
      </c>
      <c r="C85" s="157" t="s">
        <v>204</v>
      </c>
      <c r="D85" s="157" t="s">
        <v>205</v>
      </c>
      <c r="E85" s="157"/>
      <c r="F85" s="157"/>
      <c r="G85" s="198"/>
      <c r="H85" s="157"/>
      <c r="I85" s="157"/>
      <c r="J85" s="157"/>
      <c r="K85" s="158">
        <f>K86</f>
        <v>0</v>
      </c>
      <c r="L85" s="153">
        <f>L87</f>
        <v>0</v>
      </c>
      <c r="M85" s="27"/>
      <c r="N85" s="27"/>
      <c r="O85" s="27"/>
      <c r="P85" s="27"/>
      <c r="Q85" s="27"/>
    </row>
    <row r="86" spans="1:17" ht="57" hidden="1" customHeight="1" x14ac:dyDescent="0.25">
      <c r="A86" s="156" t="s">
        <v>393</v>
      </c>
      <c r="B86" s="197" t="s">
        <v>1</v>
      </c>
      <c r="C86" s="157" t="s">
        <v>204</v>
      </c>
      <c r="D86" s="157" t="s">
        <v>205</v>
      </c>
      <c r="E86" s="157" t="s">
        <v>283</v>
      </c>
      <c r="F86" s="157" t="s">
        <v>270</v>
      </c>
      <c r="G86" s="198" t="s">
        <v>121</v>
      </c>
      <c r="H86" s="157" t="s">
        <v>278</v>
      </c>
      <c r="I86" s="157" t="s">
        <v>270</v>
      </c>
      <c r="J86" s="157" t="s">
        <v>12</v>
      </c>
      <c r="K86" s="158">
        <f>K87</f>
        <v>0</v>
      </c>
      <c r="L86" s="227">
        <f t="shared" ref="L86:M88" si="24">L87</f>
        <v>0</v>
      </c>
      <c r="M86" s="227">
        <f t="shared" si="24"/>
        <v>10</v>
      </c>
      <c r="N86" s="27"/>
      <c r="O86" s="27"/>
      <c r="P86" s="27"/>
      <c r="Q86" s="27"/>
    </row>
    <row r="87" spans="1:17" ht="66.75" hidden="1" customHeight="1" x14ac:dyDescent="0.25">
      <c r="A87" s="156" t="s">
        <v>417</v>
      </c>
      <c r="B87" s="197" t="s">
        <v>1</v>
      </c>
      <c r="C87" s="157" t="s">
        <v>204</v>
      </c>
      <c r="D87" s="157" t="s">
        <v>205</v>
      </c>
      <c r="E87" s="157" t="s">
        <v>336</v>
      </c>
      <c r="F87" s="157" t="s">
        <v>270</v>
      </c>
      <c r="G87" s="198" t="s">
        <v>121</v>
      </c>
      <c r="H87" s="157" t="s">
        <v>337</v>
      </c>
      <c r="I87" s="157" t="s">
        <v>270</v>
      </c>
      <c r="J87" s="157" t="s">
        <v>12</v>
      </c>
      <c r="K87" s="158">
        <v>0</v>
      </c>
      <c r="L87" s="227">
        <f t="shared" si="24"/>
        <v>0</v>
      </c>
      <c r="M87" s="227">
        <f t="shared" si="24"/>
        <v>10</v>
      </c>
      <c r="N87" s="27"/>
      <c r="O87" s="27"/>
      <c r="P87" s="27"/>
      <c r="Q87" s="27"/>
    </row>
    <row r="88" spans="1:17" ht="32.25" hidden="1" customHeight="1" x14ac:dyDescent="0.25">
      <c r="A88" s="156" t="s">
        <v>352</v>
      </c>
      <c r="B88" s="197" t="s">
        <v>1</v>
      </c>
      <c r="C88" s="157" t="s">
        <v>204</v>
      </c>
      <c r="D88" s="157" t="s">
        <v>205</v>
      </c>
      <c r="E88" s="157" t="s">
        <v>336</v>
      </c>
      <c r="F88" s="157" t="s">
        <v>270</v>
      </c>
      <c r="G88" s="198" t="s">
        <v>121</v>
      </c>
      <c r="H88" s="157" t="s">
        <v>337</v>
      </c>
      <c r="I88" s="157" t="s">
        <v>270</v>
      </c>
      <c r="J88" s="157" t="s">
        <v>234</v>
      </c>
      <c r="K88" s="158">
        <v>0</v>
      </c>
      <c r="L88" s="227">
        <f t="shared" si="24"/>
        <v>0</v>
      </c>
      <c r="M88" s="227">
        <f t="shared" si="24"/>
        <v>10</v>
      </c>
      <c r="N88" s="27"/>
      <c r="O88" s="27"/>
      <c r="P88" s="27"/>
      <c r="Q88" s="27"/>
    </row>
    <row r="89" spans="1:17" ht="35.25" hidden="1" customHeight="1" x14ac:dyDescent="0.25">
      <c r="A89" s="156" t="s">
        <v>349</v>
      </c>
      <c r="B89" s="197" t="s">
        <v>1</v>
      </c>
      <c r="C89" s="157" t="s">
        <v>204</v>
      </c>
      <c r="D89" s="157" t="s">
        <v>205</v>
      </c>
      <c r="E89" s="157" t="s">
        <v>336</v>
      </c>
      <c r="F89" s="157" t="s">
        <v>270</v>
      </c>
      <c r="G89" s="198" t="s">
        <v>121</v>
      </c>
      <c r="H89" s="157" t="s">
        <v>337</v>
      </c>
      <c r="I89" s="157" t="s">
        <v>270</v>
      </c>
      <c r="J89" s="157" t="s">
        <v>288</v>
      </c>
      <c r="K89" s="158">
        <v>0</v>
      </c>
      <c r="L89" s="227">
        <v>0</v>
      </c>
      <c r="M89" s="227">
        <v>10</v>
      </c>
      <c r="N89" s="27"/>
      <c r="O89" s="27"/>
      <c r="P89" s="27"/>
      <c r="Q89" s="27"/>
    </row>
    <row r="90" spans="1:17" ht="11.25" hidden="1" customHeight="1" x14ac:dyDescent="0.25">
      <c r="A90" s="239"/>
      <c r="B90" s="240"/>
      <c r="C90" s="241"/>
      <c r="D90" s="241"/>
      <c r="E90" s="157"/>
      <c r="F90" s="157"/>
      <c r="G90" s="198"/>
      <c r="H90" s="157"/>
      <c r="I90" s="157"/>
      <c r="J90" s="157"/>
      <c r="K90" s="158"/>
      <c r="L90" s="227"/>
      <c r="M90" s="227"/>
      <c r="N90" s="27"/>
      <c r="O90" s="27"/>
      <c r="P90" s="27"/>
      <c r="Q90" s="27"/>
    </row>
    <row r="91" spans="1:17" x14ac:dyDescent="0.25">
      <c r="A91" s="167" t="s">
        <v>175</v>
      </c>
      <c r="B91" s="199" t="s">
        <v>1</v>
      </c>
      <c r="C91" s="162" t="s">
        <v>204</v>
      </c>
      <c r="D91" s="162" t="s">
        <v>206</v>
      </c>
      <c r="E91" s="163" t="s">
        <v>121</v>
      </c>
      <c r="F91" s="163" t="s">
        <v>270</v>
      </c>
      <c r="G91" s="203" t="s">
        <v>121</v>
      </c>
      <c r="H91" s="163" t="s">
        <v>278</v>
      </c>
      <c r="I91" s="163" t="s">
        <v>270</v>
      </c>
      <c r="J91" s="163" t="s">
        <v>12</v>
      </c>
      <c r="K91" s="204">
        <v>40</v>
      </c>
      <c r="L91" s="223">
        <v>40</v>
      </c>
      <c r="M91" s="223">
        <v>40</v>
      </c>
      <c r="N91" s="223">
        <f>N92+N98</f>
        <v>76.5</v>
      </c>
      <c r="O91" s="223">
        <f>O92+O98</f>
        <v>86.5</v>
      </c>
      <c r="P91" s="223">
        <f>P92+P98</f>
        <v>13</v>
      </c>
      <c r="Q91" s="223">
        <f>Q92+Q98</f>
        <v>13</v>
      </c>
    </row>
    <row r="92" spans="1:17" ht="43.5" customHeight="1" x14ac:dyDescent="0.25">
      <c r="A92" s="167" t="s">
        <v>325</v>
      </c>
      <c r="B92" s="199" t="s">
        <v>1</v>
      </c>
      <c r="C92" s="162" t="s">
        <v>204</v>
      </c>
      <c r="D92" s="162" t="s">
        <v>206</v>
      </c>
      <c r="E92" s="163" t="s">
        <v>204</v>
      </c>
      <c r="F92" s="163" t="s">
        <v>270</v>
      </c>
      <c r="G92" s="203" t="s">
        <v>121</v>
      </c>
      <c r="H92" s="163" t="s">
        <v>278</v>
      </c>
      <c r="I92" s="163" t="s">
        <v>270</v>
      </c>
      <c r="J92" s="163" t="s">
        <v>87</v>
      </c>
      <c r="K92" s="168">
        <f t="shared" ref="K92:Q92" si="25">K93</f>
        <v>40</v>
      </c>
      <c r="L92" s="224">
        <f t="shared" si="25"/>
        <v>40</v>
      </c>
      <c r="M92" s="224">
        <f t="shared" si="25"/>
        <v>40</v>
      </c>
      <c r="N92" s="224">
        <f t="shared" si="25"/>
        <v>73.5</v>
      </c>
      <c r="O92" s="224">
        <f t="shared" si="25"/>
        <v>73.5</v>
      </c>
      <c r="P92" s="224">
        <f t="shared" si="25"/>
        <v>0</v>
      </c>
      <c r="Q92" s="224">
        <f t="shared" si="25"/>
        <v>0</v>
      </c>
    </row>
    <row r="93" spans="1:17" ht="35.25" customHeight="1" x14ac:dyDescent="0.25">
      <c r="A93" s="167" t="s">
        <v>323</v>
      </c>
      <c r="B93" s="199" t="s">
        <v>1</v>
      </c>
      <c r="C93" s="162" t="s">
        <v>204</v>
      </c>
      <c r="D93" s="162" t="s">
        <v>206</v>
      </c>
      <c r="E93" s="163" t="s">
        <v>204</v>
      </c>
      <c r="F93" s="163" t="s">
        <v>270</v>
      </c>
      <c r="G93" s="203" t="s">
        <v>121</v>
      </c>
      <c r="H93" s="163" t="s">
        <v>322</v>
      </c>
      <c r="I93" s="163" t="s">
        <v>270</v>
      </c>
      <c r="J93" s="163" t="s">
        <v>12</v>
      </c>
      <c r="K93" s="164">
        <f t="shared" ref="K93:Q93" si="26">K95</f>
        <v>40</v>
      </c>
      <c r="L93" s="225">
        <f t="shared" si="26"/>
        <v>40</v>
      </c>
      <c r="M93" s="225">
        <f t="shared" si="26"/>
        <v>40</v>
      </c>
      <c r="N93" s="225">
        <f t="shared" si="26"/>
        <v>73.5</v>
      </c>
      <c r="O93" s="225">
        <f t="shared" si="26"/>
        <v>73.5</v>
      </c>
      <c r="P93" s="225">
        <f t="shared" si="26"/>
        <v>0</v>
      </c>
      <c r="Q93" s="225">
        <f t="shared" si="26"/>
        <v>0</v>
      </c>
    </row>
    <row r="94" spans="1:17" ht="21.6" hidden="1" thickBot="1" x14ac:dyDescent="0.3">
      <c r="A94" s="200" t="s">
        <v>233</v>
      </c>
      <c r="B94" s="143" t="s">
        <v>1</v>
      </c>
      <c r="C94" s="162" t="s">
        <v>204</v>
      </c>
      <c r="D94" s="162" t="s">
        <v>206</v>
      </c>
      <c r="E94" s="163" t="s">
        <v>320</v>
      </c>
      <c r="F94" s="163" t="s">
        <v>321</v>
      </c>
      <c r="G94" s="203" t="s">
        <v>121</v>
      </c>
      <c r="H94" s="163" t="s">
        <v>322</v>
      </c>
      <c r="I94" s="163" t="s">
        <v>270</v>
      </c>
      <c r="J94" s="163" t="s">
        <v>12</v>
      </c>
      <c r="K94" s="164" t="s">
        <v>270</v>
      </c>
      <c r="L94" s="147"/>
      <c r="M94" s="27"/>
      <c r="N94" s="27"/>
      <c r="O94" s="27"/>
      <c r="P94" s="27"/>
      <c r="Q94" s="27"/>
    </row>
    <row r="95" spans="1:17" ht="21" x14ac:dyDescent="0.25">
      <c r="A95" s="165" t="s">
        <v>352</v>
      </c>
      <c r="B95" s="143" t="s">
        <v>1</v>
      </c>
      <c r="C95" s="162" t="s">
        <v>204</v>
      </c>
      <c r="D95" s="162" t="s">
        <v>206</v>
      </c>
      <c r="E95" s="163" t="s">
        <v>204</v>
      </c>
      <c r="F95" s="163" t="s">
        <v>270</v>
      </c>
      <c r="G95" s="203" t="s">
        <v>121</v>
      </c>
      <c r="H95" s="163" t="s">
        <v>322</v>
      </c>
      <c r="I95" s="163" t="s">
        <v>270</v>
      </c>
      <c r="J95" s="163" t="s">
        <v>234</v>
      </c>
      <c r="K95" s="164">
        <f t="shared" ref="K95:Q95" si="27">K96</f>
        <v>40</v>
      </c>
      <c r="L95" s="225">
        <f t="shared" si="27"/>
        <v>40</v>
      </c>
      <c r="M95" s="225">
        <f t="shared" si="27"/>
        <v>40</v>
      </c>
      <c r="N95" s="225">
        <f t="shared" si="27"/>
        <v>73.5</v>
      </c>
      <c r="O95" s="225">
        <f t="shared" si="27"/>
        <v>73.5</v>
      </c>
      <c r="P95" s="225">
        <f t="shared" si="27"/>
        <v>0</v>
      </c>
      <c r="Q95" s="225">
        <f t="shared" si="27"/>
        <v>0</v>
      </c>
    </row>
    <row r="96" spans="1:17" ht="31.2" x14ac:dyDescent="0.25">
      <c r="A96" s="165" t="s">
        <v>349</v>
      </c>
      <c r="B96" s="143" t="s">
        <v>1</v>
      </c>
      <c r="C96" s="162" t="s">
        <v>204</v>
      </c>
      <c r="D96" s="162" t="s">
        <v>206</v>
      </c>
      <c r="E96" s="163" t="s">
        <v>204</v>
      </c>
      <c r="F96" s="163" t="s">
        <v>270</v>
      </c>
      <c r="G96" s="203" t="s">
        <v>121</v>
      </c>
      <c r="H96" s="163" t="s">
        <v>322</v>
      </c>
      <c r="I96" s="163" t="s">
        <v>270</v>
      </c>
      <c r="J96" s="163" t="s">
        <v>288</v>
      </c>
      <c r="K96" s="164">
        <v>40</v>
      </c>
      <c r="L96" s="225">
        <v>40</v>
      </c>
      <c r="M96" s="225">
        <v>40</v>
      </c>
      <c r="N96" s="225">
        <v>73.5</v>
      </c>
      <c r="O96" s="225">
        <v>73.5</v>
      </c>
      <c r="P96" s="225">
        <v>0</v>
      </c>
      <c r="Q96" s="225">
        <v>0</v>
      </c>
    </row>
    <row r="97" spans="1:17" x14ac:dyDescent="0.25">
      <c r="A97" s="165"/>
      <c r="B97" s="143"/>
      <c r="C97" s="162"/>
      <c r="D97" s="162"/>
      <c r="E97" s="163"/>
      <c r="F97" s="163"/>
      <c r="G97" s="203"/>
      <c r="H97" s="163"/>
      <c r="I97" s="163"/>
      <c r="J97" s="163"/>
      <c r="K97" s="164"/>
      <c r="L97" s="225"/>
      <c r="M97" s="225"/>
      <c r="N97" s="225"/>
      <c r="O97" s="27"/>
      <c r="P97" s="27"/>
      <c r="Q97" s="27"/>
    </row>
    <row r="98" spans="1:17" ht="21" x14ac:dyDescent="0.25">
      <c r="A98" s="165" t="s">
        <v>442</v>
      </c>
      <c r="B98" s="143" t="s">
        <v>1</v>
      </c>
      <c r="C98" s="162" t="s">
        <v>204</v>
      </c>
      <c r="D98" s="162" t="s">
        <v>206</v>
      </c>
      <c r="E98" s="163" t="s">
        <v>441</v>
      </c>
      <c r="F98" s="163" t="s">
        <v>270</v>
      </c>
      <c r="G98" s="203" t="s">
        <v>121</v>
      </c>
      <c r="H98" s="163" t="s">
        <v>278</v>
      </c>
      <c r="I98" s="163" t="s">
        <v>270</v>
      </c>
      <c r="J98" s="163" t="s">
        <v>12</v>
      </c>
      <c r="K98" s="164">
        <v>0</v>
      </c>
      <c r="L98" s="164">
        <v>0</v>
      </c>
      <c r="M98" s="225"/>
      <c r="N98" s="225">
        <f t="shared" ref="N98:Q100" si="28">N99</f>
        <v>3</v>
      </c>
      <c r="O98" s="225">
        <f t="shared" si="28"/>
        <v>13</v>
      </c>
      <c r="P98" s="225">
        <f t="shared" si="28"/>
        <v>13</v>
      </c>
      <c r="Q98" s="225">
        <f t="shared" si="28"/>
        <v>13</v>
      </c>
    </row>
    <row r="99" spans="1:17" ht="51.6" x14ac:dyDescent="0.25">
      <c r="A99" s="165" t="s">
        <v>443</v>
      </c>
      <c r="B99" s="143" t="s">
        <v>1</v>
      </c>
      <c r="C99" s="162" t="s">
        <v>204</v>
      </c>
      <c r="D99" s="162" t="s">
        <v>206</v>
      </c>
      <c r="E99" s="163" t="s">
        <v>441</v>
      </c>
      <c r="F99" s="163" t="s">
        <v>270</v>
      </c>
      <c r="G99" s="203" t="s">
        <v>121</v>
      </c>
      <c r="H99" s="163" t="s">
        <v>444</v>
      </c>
      <c r="I99" s="163" t="s">
        <v>270</v>
      </c>
      <c r="J99" s="163" t="s">
        <v>12</v>
      </c>
      <c r="K99" s="164">
        <v>0</v>
      </c>
      <c r="L99" s="164">
        <v>0</v>
      </c>
      <c r="M99" s="225"/>
      <c r="N99" s="225">
        <f t="shared" si="28"/>
        <v>3</v>
      </c>
      <c r="O99" s="225">
        <f t="shared" si="28"/>
        <v>13</v>
      </c>
      <c r="P99" s="225">
        <f t="shared" si="28"/>
        <v>13</v>
      </c>
      <c r="Q99" s="225">
        <f t="shared" si="28"/>
        <v>13</v>
      </c>
    </row>
    <row r="100" spans="1:17" ht="21" x14ac:dyDescent="0.25">
      <c r="A100" s="165" t="s">
        <v>352</v>
      </c>
      <c r="B100" s="143" t="s">
        <v>1</v>
      </c>
      <c r="C100" s="162" t="s">
        <v>204</v>
      </c>
      <c r="D100" s="162" t="s">
        <v>206</v>
      </c>
      <c r="E100" s="163" t="s">
        <v>441</v>
      </c>
      <c r="F100" s="163" t="s">
        <v>270</v>
      </c>
      <c r="G100" s="203" t="s">
        <v>121</v>
      </c>
      <c r="H100" s="163" t="s">
        <v>444</v>
      </c>
      <c r="I100" s="163" t="s">
        <v>270</v>
      </c>
      <c r="J100" s="163" t="s">
        <v>234</v>
      </c>
      <c r="K100" s="164">
        <v>0</v>
      </c>
      <c r="L100" s="164">
        <v>0</v>
      </c>
      <c r="M100" s="225"/>
      <c r="N100" s="225">
        <f t="shared" si="28"/>
        <v>3</v>
      </c>
      <c r="O100" s="225">
        <f t="shared" si="28"/>
        <v>13</v>
      </c>
      <c r="P100" s="225">
        <f t="shared" si="28"/>
        <v>13</v>
      </c>
      <c r="Q100" s="225">
        <f t="shared" si="28"/>
        <v>13</v>
      </c>
    </row>
    <row r="101" spans="1:17" ht="31.2" x14ac:dyDescent="0.25">
      <c r="A101" s="165" t="s">
        <v>349</v>
      </c>
      <c r="B101" s="143" t="s">
        <v>1</v>
      </c>
      <c r="C101" s="162" t="s">
        <v>204</v>
      </c>
      <c r="D101" s="162" t="s">
        <v>206</v>
      </c>
      <c r="E101" s="163" t="s">
        <v>441</v>
      </c>
      <c r="F101" s="163" t="s">
        <v>270</v>
      </c>
      <c r="G101" s="203" t="s">
        <v>121</v>
      </c>
      <c r="H101" s="163" t="s">
        <v>444</v>
      </c>
      <c r="I101" s="163" t="s">
        <v>270</v>
      </c>
      <c r="J101" s="163" t="s">
        <v>288</v>
      </c>
      <c r="K101" s="164">
        <v>0</v>
      </c>
      <c r="L101" s="164">
        <v>0</v>
      </c>
      <c r="M101" s="225"/>
      <c r="N101" s="225">
        <v>3</v>
      </c>
      <c r="O101" s="225">
        <v>13</v>
      </c>
      <c r="P101" s="225">
        <v>13</v>
      </c>
      <c r="Q101" s="225">
        <v>13</v>
      </c>
    </row>
    <row r="102" spans="1:17" x14ac:dyDescent="0.25">
      <c r="A102" s="165"/>
      <c r="B102" s="143"/>
      <c r="C102" s="162"/>
      <c r="D102" s="162"/>
      <c r="E102" s="201"/>
      <c r="F102" s="201"/>
      <c r="G102" s="202"/>
      <c r="H102" s="201"/>
      <c r="I102" s="201"/>
      <c r="J102" s="163"/>
      <c r="K102" s="169"/>
      <c r="L102" s="151"/>
      <c r="M102" s="27"/>
      <c r="N102" s="27"/>
      <c r="O102" s="27"/>
      <c r="P102" s="27"/>
      <c r="Q102" s="27"/>
    </row>
    <row r="103" spans="1:17" ht="12.75" customHeight="1" x14ac:dyDescent="0.25">
      <c r="A103" s="205" t="s">
        <v>207</v>
      </c>
      <c r="B103" s="206" t="s">
        <v>1</v>
      </c>
      <c r="C103" s="170" t="s">
        <v>202</v>
      </c>
      <c r="D103" s="170"/>
      <c r="E103" s="171"/>
      <c r="F103" s="171"/>
      <c r="G103" s="171"/>
      <c r="H103" s="171"/>
      <c r="I103" s="171"/>
      <c r="J103" s="171"/>
      <c r="K103" s="172">
        <f>K104</f>
        <v>0</v>
      </c>
      <c r="L103" s="151">
        <f t="shared" ref="L103:Q103" si="29">L104+L111</f>
        <v>920</v>
      </c>
      <c r="M103" s="151">
        <f t="shared" si="29"/>
        <v>920</v>
      </c>
      <c r="N103" s="151">
        <f t="shared" si="29"/>
        <v>920</v>
      </c>
      <c r="O103" s="151">
        <f t="shared" si="29"/>
        <v>920</v>
      </c>
      <c r="P103" s="151">
        <f t="shared" si="29"/>
        <v>1125</v>
      </c>
      <c r="Q103" s="151">
        <f t="shared" si="29"/>
        <v>1602.7</v>
      </c>
    </row>
    <row r="104" spans="1:17" x14ac:dyDescent="0.25">
      <c r="A104" s="156" t="s">
        <v>240</v>
      </c>
      <c r="B104" s="197" t="s">
        <v>1</v>
      </c>
      <c r="C104" s="157" t="s">
        <v>202</v>
      </c>
      <c r="D104" s="157" t="s">
        <v>205</v>
      </c>
      <c r="E104" s="157"/>
      <c r="F104" s="157"/>
      <c r="G104" s="157"/>
      <c r="H104" s="157"/>
      <c r="I104" s="157"/>
      <c r="J104" s="157"/>
      <c r="K104" s="158">
        <f>K105</f>
        <v>0</v>
      </c>
      <c r="L104" s="151">
        <f t="shared" ref="L104:Q105" si="30">L105</f>
        <v>920</v>
      </c>
      <c r="M104" s="151">
        <f t="shared" si="30"/>
        <v>920</v>
      </c>
      <c r="N104" s="151">
        <f t="shared" si="30"/>
        <v>920</v>
      </c>
      <c r="O104" s="151">
        <f t="shared" si="30"/>
        <v>920</v>
      </c>
      <c r="P104" s="151">
        <f t="shared" si="30"/>
        <v>1125</v>
      </c>
      <c r="Q104" s="151">
        <f t="shared" si="30"/>
        <v>1590.7</v>
      </c>
    </row>
    <row r="105" spans="1:17" ht="45.75" customHeight="1" x14ac:dyDescent="0.25">
      <c r="A105" s="207" t="s">
        <v>374</v>
      </c>
      <c r="B105" s="208" t="s">
        <v>1</v>
      </c>
      <c r="C105" s="173" t="s">
        <v>202</v>
      </c>
      <c r="D105" s="173" t="s">
        <v>205</v>
      </c>
      <c r="E105" s="173" t="s">
        <v>206</v>
      </c>
      <c r="F105" s="173" t="s">
        <v>270</v>
      </c>
      <c r="G105" s="173" t="s">
        <v>121</v>
      </c>
      <c r="H105" s="173" t="s">
        <v>278</v>
      </c>
      <c r="I105" s="173" t="s">
        <v>270</v>
      </c>
      <c r="J105" s="173" t="s">
        <v>12</v>
      </c>
      <c r="K105" s="174">
        <v>0</v>
      </c>
      <c r="L105" s="151">
        <f t="shared" si="30"/>
        <v>920</v>
      </c>
      <c r="M105" s="151">
        <f t="shared" si="30"/>
        <v>920</v>
      </c>
      <c r="N105" s="151">
        <f t="shared" si="30"/>
        <v>920</v>
      </c>
      <c r="O105" s="151">
        <f t="shared" si="30"/>
        <v>920</v>
      </c>
      <c r="P105" s="151">
        <f t="shared" si="30"/>
        <v>1125</v>
      </c>
      <c r="Q105" s="151">
        <f t="shared" si="30"/>
        <v>1590.7</v>
      </c>
    </row>
    <row r="106" spans="1:17" ht="78" customHeight="1" x14ac:dyDescent="0.25">
      <c r="A106" s="207" t="s">
        <v>376</v>
      </c>
      <c r="B106" s="208" t="s">
        <v>1</v>
      </c>
      <c r="C106" s="173" t="s">
        <v>202</v>
      </c>
      <c r="D106" s="173" t="s">
        <v>205</v>
      </c>
      <c r="E106" s="173" t="s">
        <v>206</v>
      </c>
      <c r="F106" s="173" t="s">
        <v>281</v>
      </c>
      <c r="G106" s="173" t="s">
        <v>121</v>
      </c>
      <c r="H106" s="173" t="s">
        <v>278</v>
      </c>
      <c r="I106" s="173" t="s">
        <v>270</v>
      </c>
      <c r="J106" s="173" t="s">
        <v>12</v>
      </c>
      <c r="K106" s="174">
        <v>0</v>
      </c>
      <c r="L106" s="151">
        <f t="shared" ref="L106:Q106" si="31">L108</f>
        <v>920</v>
      </c>
      <c r="M106" s="151">
        <f t="shared" si="31"/>
        <v>920</v>
      </c>
      <c r="N106" s="151">
        <f t="shared" si="31"/>
        <v>920</v>
      </c>
      <c r="O106" s="151">
        <f t="shared" si="31"/>
        <v>920</v>
      </c>
      <c r="P106" s="151">
        <f t="shared" si="31"/>
        <v>1125</v>
      </c>
      <c r="Q106" s="151">
        <f t="shared" si="31"/>
        <v>1590.7</v>
      </c>
    </row>
    <row r="107" spans="1:17" ht="21" hidden="1" x14ac:dyDescent="0.25">
      <c r="A107" s="142" t="s">
        <v>241</v>
      </c>
      <c r="B107" s="190" t="s">
        <v>1</v>
      </c>
      <c r="C107" s="144" t="s">
        <v>202</v>
      </c>
      <c r="D107" s="144" t="s">
        <v>205</v>
      </c>
      <c r="E107" s="144" t="s">
        <v>206</v>
      </c>
      <c r="F107" s="144" t="s">
        <v>281</v>
      </c>
      <c r="G107" s="144" t="s">
        <v>200</v>
      </c>
      <c r="H107" s="144"/>
      <c r="I107" s="144"/>
      <c r="J107" s="144"/>
      <c r="K107" s="145">
        <f>K108</f>
        <v>0</v>
      </c>
      <c r="L107" s="151"/>
      <c r="M107" s="27"/>
      <c r="N107" s="27"/>
      <c r="O107" s="27"/>
      <c r="P107" s="27"/>
      <c r="Q107" s="27"/>
    </row>
    <row r="108" spans="1:17" ht="22.5" customHeight="1" x14ac:dyDescent="0.25">
      <c r="A108" s="142" t="s">
        <v>233</v>
      </c>
      <c r="B108" s="190" t="s">
        <v>1</v>
      </c>
      <c r="C108" s="144" t="s">
        <v>202</v>
      </c>
      <c r="D108" s="144" t="s">
        <v>205</v>
      </c>
      <c r="E108" s="144" t="s">
        <v>206</v>
      </c>
      <c r="F108" s="144" t="s">
        <v>281</v>
      </c>
      <c r="G108" s="144" t="s">
        <v>200</v>
      </c>
      <c r="H108" s="144" t="s">
        <v>375</v>
      </c>
      <c r="I108" s="144" t="s">
        <v>270</v>
      </c>
      <c r="J108" s="144" t="s">
        <v>234</v>
      </c>
      <c r="K108" s="145">
        <f>K109</f>
        <v>0</v>
      </c>
      <c r="L108" s="151">
        <f t="shared" ref="L108:Q108" si="32">L109</f>
        <v>920</v>
      </c>
      <c r="M108" s="151">
        <f t="shared" si="32"/>
        <v>920</v>
      </c>
      <c r="N108" s="151">
        <f t="shared" si="32"/>
        <v>920</v>
      </c>
      <c r="O108" s="151">
        <f t="shared" si="32"/>
        <v>920</v>
      </c>
      <c r="P108" s="151">
        <f t="shared" si="32"/>
        <v>1125</v>
      </c>
      <c r="Q108" s="151">
        <f t="shared" si="32"/>
        <v>1590.7</v>
      </c>
    </row>
    <row r="109" spans="1:17" ht="21" x14ac:dyDescent="0.25">
      <c r="A109" s="142" t="s">
        <v>286</v>
      </c>
      <c r="B109" s="190" t="s">
        <v>1</v>
      </c>
      <c r="C109" s="144" t="s">
        <v>202</v>
      </c>
      <c r="D109" s="144" t="s">
        <v>205</v>
      </c>
      <c r="E109" s="144" t="s">
        <v>206</v>
      </c>
      <c r="F109" s="144" t="s">
        <v>281</v>
      </c>
      <c r="G109" s="144" t="s">
        <v>200</v>
      </c>
      <c r="H109" s="144" t="s">
        <v>375</v>
      </c>
      <c r="I109" s="144" t="s">
        <v>270</v>
      </c>
      <c r="J109" s="144" t="s">
        <v>288</v>
      </c>
      <c r="K109" s="145">
        <v>0</v>
      </c>
      <c r="L109" s="151">
        <v>920</v>
      </c>
      <c r="M109" s="151">
        <v>920</v>
      </c>
      <c r="N109" s="151">
        <v>920</v>
      </c>
      <c r="O109" s="151">
        <v>920</v>
      </c>
      <c r="P109" s="151">
        <v>1125</v>
      </c>
      <c r="Q109" s="151">
        <v>1590.7</v>
      </c>
    </row>
    <row r="110" spans="1:17" ht="21" x14ac:dyDescent="0.25">
      <c r="A110" s="142" t="s">
        <v>449</v>
      </c>
      <c r="B110" s="190" t="s">
        <v>1</v>
      </c>
      <c r="C110" s="144" t="s">
        <v>202</v>
      </c>
      <c r="D110" s="144" t="s">
        <v>203</v>
      </c>
      <c r="E110" s="144"/>
      <c r="F110" s="144"/>
      <c r="G110" s="144"/>
      <c r="H110" s="144"/>
      <c r="I110" s="144"/>
      <c r="J110" s="144"/>
      <c r="K110" s="145"/>
      <c r="L110" s="151"/>
      <c r="M110" s="151"/>
      <c r="N110" s="151"/>
      <c r="O110" s="151"/>
      <c r="P110" s="151"/>
      <c r="Q110" s="151"/>
    </row>
    <row r="111" spans="1:17" ht="36" customHeight="1" x14ac:dyDescent="0.25">
      <c r="A111" s="142" t="s">
        <v>418</v>
      </c>
      <c r="B111" s="190" t="s">
        <v>1</v>
      </c>
      <c r="C111" s="144" t="s">
        <v>202</v>
      </c>
      <c r="D111" s="144" t="s">
        <v>203</v>
      </c>
      <c r="E111" s="144" t="s">
        <v>450</v>
      </c>
      <c r="F111" s="144" t="s">
        <v>270</v>
      </c>
      <c r="G111" s="144" t="s">
        <v>121</v>
      </c>
      <c r="H111" s="144" t="s">
        <v>452</v>
      </c>
      <c r="I111" s="144" t="s">
        <v>270</v>
      </c>
      <c r="J111" s="144" t="s">
        <v>12</v>
      </c>
      <c r="K111" s="145">
        <v>0</v>
      </c>
      <c r="L111" s="151">
        <f>L112</f>
        <v>0</v>
      </c>
      <c r="M111" s="151">
        <f t="shared" ref="M111:P112" si="33">M112</f>
        <v>0</v>
      </c>
      <c r="N111" s="151">
        <f t="shared" si="33"/>
        <v>0</v>
      </c>
      <c r="O111" s="151">
        <f t="shared" si="33"/>
        <v>0</v>
      </c>
      <c r="P111" s="151">
        <f t="shared" si="33"/>
        <v>0</v>
      </c>
      <c r="Q111" s="264">
        <f>Q112</f>
        <v>12</v>
      </c>
    </row>
    <row r="112" spans="1:17" ht="24.75" customHeight="1" x14ac:dyDescent="0.25">
      <c r="A112" s="142" t="s">
        <v>233</v>
      </c>
      <c r="B112" s="190" t="s">
        <v>1</v>
      </c>
      <c r="C112" s="144" t="s">
        <v>202</v>
      </c>
      <c r="D112" s="144" t="s">
        <v>203</v>
      </c>
      <c r="E112" s="144" t="s">
        <v>450</v>
      </c>
      <c r="F112" s="144" t="s">
        <v>270</v>
      </c>
      <c r="G112" s="144" t="s">
        <v>121</v>
      </c>
      <c r="H112" s="144" t="s">
        <v>452</v>
      </c>
      <c r="I112" s="144" t="s">
        <v>270</v>
      </c>
      <c r="J112" s="144" t="s">
        <v>234</v>
      </c>
      <c r="K112" s="145">
        <v>0</v>
      </c>
      <c r="L112" s="151">
        <f>L113</f>
        <v>0</v>
      </c>
      <c r="M112" s="151">
        <f t="shared" si="33"/>
        <v>0</v>
      </c>
      <c r="N112" s="151">
        <f t="shared" si="33"/>
        <v>0</v>
      </c>
      <c r="O112" s="151">
        <f t="shared" si="33"/>
        <v>0</v>
      </c>
      <c r="P112" s="151">
        <f t="shared" si="33"/>
        <v>0</v>
      </c>
      <c r="Q112" s="264">
        <f>Q113</f>
        <v>12</v>
      </c>
    </row>
    <row r="113" spans="1:17" ht="21" x14ac:dyDescent="0.25">
      <c r="A113" s="142" t="s">
        <v>286</v>
      </c>
      <c r="B113" s="190" t="s">
        <v>1</v>
      </c>
      <c r="C113" s="144" t="s">
        <v>202</v>
      </c>
      <c r="D113" s="144" t="s">
        <v>203</v>
      </c>
      <c r="E113" s="144" t="s">
        <v>450</v>
      </c>
      <c r="F113" s="144" t="s">
        <v>270</v>
      </c>
      <c r="G113" s="144" t="s">
        <v>121</v>
      </c>
      <c r="H113" s="144" t="s">
        <v>452</v>
      </c>
      <c r="I113" s="144" t="s">
        <v>270</v>
      </c>
      <c r="J113" s="144" t="s">
        <v>288</v>
      </c>
      <c r="K113" s="145">
        <v>0</v>
      </c>
      <c r="L113" s="151">
        <v>0</v>
      </c>
      <c r="M113" s="151">
        <v>0</v>
      </c>
      <c r="N113" s="151">
        <v>0</v>
      </c>
      <c r="O113" s="151">
        <v>0</v>
      </c>
      <c r="P113" s="151">
        <v>0</v>
      </c>
      <c r="Q113" s="264">
        <v>12</v>
      </c>
    </row>
    <row r="114" spans="1:17" x14ac:dyDescent="0.25">
      <c r="A114" s="142"/>
      <c r="B114" s="190"/>
      <c r="C114" s="144"/>
      <c r="D114" s="144"/>
      <c r="E114" s="144"/>
      <c r="F114" s="144"/>
      <c r="G114" s="144"/>
      <c r="H114" s="144"/>
      <c r="I114" s="144"/>
      <c r="J114" s="144"/>
      <c r="K114" s="145"/>
      <c r="L114" s="151"/>
      <c r="M114" s="27"/>
      <c r="N114" s="27"/>
      <c r="O114" s="27"/>
      <c r="P114" s="27"/>
      <c r="Q114" s="27"/>
    </row>
    <row r="115" spans="1:17" x14ac:dyDescent="0.25">
      <c r="A115" s="140" t="s">
        <v>210</v>
      </c>
      <c r="B115" s="189" t="s">
        <v>1</v>
      </c>
      <c r="C115" s="137" t="s">
        <v>213</v>
      </c>
      <c r="D115" s="137" t="s">
        <v>121</v>
      </c>
      <c r="E115" s="137" t="s">
        <v>121</v>
      </c>
      <c r="F115" s="137" t="s">
        <v>270</v>
      </c>
      <c r="G115" s="137" t="s">
        <v>121</v>
      </c>
      <c r="H115" s="137" t="s">
        <v>278</v>
      </c>
      <c r="I115" s="137" t="s">
        <v>270</v>
      </c>
      <c r="J115" s="137" t="s">
        <v>12</v>
      </c>
      <c r="K115" s="138">
        <f t="shared" ref="K115:Q115" si="34">K116+K121</f>
        <v>795.9</v>
      </c>
      <c r="L115" s="139">
        <f t="shared" si="34"/>
        <v>814.9</v>
      </c>
      <c r="M115" s="139">
        <f t="shared" si="34"/>
        <v>814.9</v>
      </c>
      <c r="N115" s="139">
        <f t="shared" si="34"/>
        <v>1181.4000000000001</v>
      </c>
      <c r="O115" s="139">
        <f t="shared" si="34"/>
        <v>1181.4000000000001</v>
      </c>
      <c r="P115" s="139">
        <f t="shared" si="34"/>
        <v>1351</v>
      </c>
      <c r="Q115" s="139">
        <f t="shared" si="34"/>
        <v>1350.9</v>
      </c>
    </row>
    <row r="116" spans="1:17" hidden="1" x14ac:dyDescent="0.25">
      <c r="A116" s="140" t="s">
        <v>211</v>
      </c>
      <c r="B116" s="189" t="s">
        <v>1</v>
      </c>
      <c r="C116" s="137" t="s">
        <v>213</v>
      </c>
      <c r="D116" s="137" t="s">
        <v>201</v>
      </c>
      <c r="E116" s="137"/>
      <c r="F116" s="137"/>
      <c r="G116" s="137"/>
      <c r="H116" s="137"/>
      <c r="I116" s="137"/>
      <c r="J116" s="137"/>
      <c r="K116" s="138">
        <f>K117</f>
        <v>0</v>
      </c>
      <c r="L116" s="147"/>
      <c r="M116" s="27"/>
      <c r="N116" s="27"/>
      <c r="O116" s="27"/>
      <c r="P116" s="27"/>
      <c r="Q116" s="27"/>
    </row>
    <row r="117" spans="1:17" ht="21" hidden="1" x14ac:dyDescent="0.25">
      <c r="A117" s="140" t="s">
        <v>297</v>
      </c>
      <c r="B117" s="189" t="s">
        <v>1</v>
      </c>
      <c r="C117" s="137" t="s">
        <v>213</v>
      </c>
      <c r="D117" s="137" t="s">
        <v>201</v>
      </c>
      <c r="E117" s="137" t="s">
        <v>298</v>
      </c>
      <c r="F117" s="137" t="s">
        <v>270</v>
      </c>
      <c r="G117" s="137" t="s">
        <v>121</v>
      </c>
      <c r="H117" s="137" t="s">
        <v>278</v>
      </c>
      <c r="I117" s="137" t="s">
        <v>270</v>
      </c>
      <c r="J117" s="137" t="s">
        <v>12</v>
      </c>
      <c r="K117" s="138">
        <f>K118</f>
        <v>0</v>
      </c>
      <c r="L117" s="147"/>
      <c r="M117" s="27"/>
      <c r="N117" s="27"/>
      <c r="O117" s="27"/>
      <c r="P117" s="27"/>
      <c r="Q117" s="27"/>
    </row>
    <row r="118" spans="1:17" ht="22.5" hidden="1" customHeight="1" x14ac:dyDescent="0.25">
      <c r="A118" s="142" t="s">
        <v>269</v>
      </c>
      <c r="B118" s="190" t="s">
        <v>1</v>
      </c>
      <c r="C118" s="144" t="s">
        <v>213</v>
      </c>
      <c r="D118" s="144" t="s">
        <v>201</v>
      </c>
      <c r="E118" s="144" t="s">
        <v>298</v>
      </c>
      <c r="F118" s="144" t="s">
        <v>270</v>
      </c>
      <c r="G118" s="144" t="s">
        <v>121</v>
      </c>
      <c r="H118" s="144" t="s">
        <v>299</v>
      </c>
      <c r="I118" s="144" t="s">
        <v>270</v>
      </c>
      <c r="J118" s="144" t="s">
        <v>12</v>
      </c>
      <c r="K118" s="145">
        <f>K119</f>
        <v>0</v>
      </c>
      <c r="L118" s="147"/>
      <c r="M118" s="27"/>
      <c r="N118" s="27"/>
      <c r="O118" s="27"/>
      <c r="P118" s="27"/>
      <c r="Q118" s="27"/>
    </row>
    <row r="119" spans="1:17" ht="21" hidden="1" x14ac:dyDescent="0.25">
      <c r="A119" s="142" t="s">
        <v>233</v>
      </c>
      <c r="B119" s="190" t="s">
        <v>1</v>
      </c>
      <c r="C119" s="144" t="s">
        <v>213</v>
      </c>
      <c r="D119" s="144" t="s">
        <v>201</v>
      </c>
      <c r="E119" s="144" t="s">
        <v>298</v>
      </c>
      <c r="F119" s="144" t="s">
        <v>270</v>
      </c>
      <c r="G119" s="144" t="s">
        <v>121</v>
      </c>
      <c r="H119" s="144" t="s">
        <v>299</v>
      </c>
      <c r="I119" s="144" t="s">
        <v>270</v>
      </c>
      <c r="J119" s="144" t="s">
        <v>234</v>
      </c>
      <c r="K119" s="145">
        <f>K120</f>
        <v>0</v>
      </c>
      <c r="L119" s="147"/>
      <c r="M119" s="27"/>
      <c r="N119" s="27"/>
      <c r="O119" s="27"/>
      <c r="P119" s="27"/>
      <c r="Q119" s="27"/>
    </row>
    <row r="120" spans="1:17" ht="21" hidden="1" x14ac:dyDescent="0.25">
      <c r="A120" s="142" t="s">
        <v>286</v>
      </c>
      <c r="B120" s="190" t="s">
        <v>1</v>
      </c>
      <c r="C120" s="144" t="s">
        <v>213</v>
      </c>
      <c r="D120" s="144" t="s">
        <v>201</v>
      </c>
      <c r="E120" s="144" t="s">
        <v>298</v>
      </c>
      <c r="F120" s="144" t="s">
        <v>270</v>
      </c>
      <c r="G120" s="144" t="s">
        <v>121</v>
      </c>
      <c r="H120" s="144" t="s">
        <v>299</v>
      </c>
      <c r="I120" s="144" t="s">
        <v>270</v>
      </c>
      <c r="J120" s="144" t="s">
        <v>288</v>
      </c>
      <c r="K120" s="145">
        <v>0</v>
      </c>
      <c r="L120" s="147"/>
      <c r="M120" s="27"/>
      <c r="N120" s="27"/>
      <c r="O120" s="27"/>
      <c r="P120" s="27"/>
      <c r="Q120" s="27"/>
    </row>
    <row r="121" spans="1:17" x14ac:dyDescent="0.25">
      <c r="A121" s="209" t="s">
        <v>7</v>
      </c>
      <c r="B121" s="196" t="s">
        <v>1</v>
      </c>
      <c r="C121" s="137" t="s">
        <v>213</v>
      </c>
      <c r="D121" s="137" t="s">
        <v>204</v>
      </c>
      <c r="E121" s="137" t="s">
        <v>121</v>
      </c>
      <c r="F121" s="137" t="s">
        <v>270</v>
      </c>
      <c r="G121" s="137" t="s">
        <v>121</v>
      </c>
      <c r="H121" s="137" t="s">
        <v>278</v>
      </c>
      <c r="I121" s="137" t="s">
        <v>270</v>
      </c>
      <c r="J121" s="137" t="s">
        <v>12</v>
      </c>
      <c r="K121" s="138">
        <f>K156+K136+K141</f>
        <v>795.9</v>
      </c>
      <c r="L121" s="139">
        <f t="shared" ref="L121:Q121" si="35">L156+L136+L141+L146</f>
        <v>814.9</v>
      </c>
      <c r="M121" s="139">
        <f t="shared" si="35"/>
        <v>814.9</v>
      </c>
      <c r="N121" s="139">
        <f t="shared" si="35"/>
        <v>1181.4000000000001</v>
      </c>
      <c r="O121" s="139">
        <f t="shared" si="35"/>
        <v>1181.4000000000001</v>
      </c>
      <c r="P121" s="139">
        <f t="shared" si="35"/>
        <v>1351</v>
      </c>
      <c r="Q121" s="139">
        <f t="shared" si="35"/>
        <v>1350.9</v>
      </c>
    </row>
    <row r="122" spans="1:17" ht="41.4" hidden="1" x14ac:dyDescent="0.25">
      <c r="A122" s="210" t="s">
        <v>390</v>
      </c>
      <c r="B122" s="211" t="s">
        <v>1</v>
      </c>
      <c r="C122" s="144" t="s">
        <v>213</v>
      </c>
      <c r="D122" s="144" t="s">
        <v>204</v>
      </c>
      <c r="E122" s="144" t="s">
        <v>214</v>
      </c>
      <c r="F122" s="144" t="s">
        <v>270</v>
      </c>
      <c r="G122" s="144" t="s">
        <v>121</v>
      </c>
      <c r="H122" s="144" t="s">
        <v>278</v>
      </c>
      <c r="I122" s="144" t="s">
        <v>270</v>
      </c>
      <c r="J122" s="144" t="s">
        <v>12</v>
      </c>
      <c r="K122" s="145">
        <v>0</v>
      </c>
      <c r="L122" s="146">
        <v>0</v>
      </c>
      <c r="M122" s="146">
        <f>M123</f>
        <v>118</v>
      </c>
      <c r="N122" s="27"/>
      <c r="O122" s="27"/>
      <c r="P122" s="27"/>
      <c r="Q122" s="27"/>
    </row>
    <row r="123" spans="1:17" ht="21" hidden="1" x14ac:dyDescent="0.25">
      <c r="A123" s="210" t="s">
        <v>391</v>
      </c>
      <c r="B123" s="211" t="s">
        <v>1</v>
      </c>
      <c r="C123" s="144" t="s">
        <v>213</v>
      </c>
      <c r="D123" s="144" t="s">
        <v>204</v>
      </c>
      <c r="E123" s="144" t="s">
        <v>214</v>
      </c>
      <c r="F123" s="144" t="s">
        <v>270</v>
      </c>
      <c r="G123" s="144" t="s">
        <v>200</v>
      </c>
      <c r="H123" s="144" t="s">
        <v>392</v>
      </c>
      <c r="I123" s="144" t="s">
        <v>270</v>
      </c>
      <c r="J123" s="144" t="s">
        <v>12</v>
      </c>
      <c r="K123" s="145">
        <v>0</v>
      </c>
      <c r="L123" s="146">
        <v>0</v>
      </c>
      <c r="M123" s="146">
        <f>M124</f>
        <v>118</v>
      </c>
      <c r="N123" s="27"/>
      <c r="O123" s="27"/>
      <c r="P123" s="27"/>
      <c r="Q123" s="27"/>
    </row>
    <row r="124" spans="1:17" ht="21" hidden="1" x14ac:dyDescent="0.25">
      <c r="A124" s="210" t="s">
        <v>233</v>
      </c>
      <c r="B124" s="211" t="s">
        <v>1</v>
      </c>
      <c r="C124" s="144" t="s">
        <v>213</v>
      </c>
      <c r="D124" s="144" t="s">
        <v>204</v>
      </c>
      <c r="E124" s="144" t="s">
        <v>214</v>
      </c>
      <c r="F124" s="144" t="s">
        <v>270</v>
      </c>
      <c r="G124" s="144" t="s">
        <v>200</v>
      </c>
      <c r="H124" s="144" t="s">
        <v>392</v>
      </c>
      <c r="I124" s="144" t="s">
        <v>270</v>
      </c>
      <c r="J124" s="144" t="s">
        <v>234</v>
      </c>
      <c r="K124" s="145">
        <v>0</v>
      </c>
      <c r="L124" s="146">
        <v>0</v>
      </c>
      <c r="M124" s="146">
        <f>M125</f>
        <v>118</v>
      </c>
      <c r="N124" s="27"/>
      <c r="O124" s="27"/>
      <c r="P124" s="27"/>
      <c r="Q124" s="27"/>
    </row>
    <row r="125" spans="1:17" ht="21" hidden="1" x14ac:dyDescent="0.25">
      <c r="A125" s="142" t="s">
        <v>286</v>
      </c>
      <c r="B125" s="190" t="s">
        <v>1</v>
      </c>
      <c r="C125" s="144" t="s">
        <v>213</v>
      </c>
      <c r="D125" s="144" t="s">
        <v>204</v>
      </c>
      <c r="E125" s="144" t="s">
        <v>214</v>
      </c>
      <c r="F125" s="144" t="s">
        <v>270</v>
      </c>
      <c r="G125" s="144" t="s">
        <v>200</v>
      </c>
      <c r="H125" s="144" t="s">
        <v>392</v>
      </c>
      <c r="I125" s="144" t="s">
        <v>270</v>
      </c>
      <c r="J125" s="144" t="s">
        <v>288</v>
      </c>
      <c r="K125" s="145">
        <v>0</v>
      </c>
      <c r="L125" s="146">
        <v>0</v>
      </c>
      <c r="M125" s="146">
        <v>118</v>
      </c>
      <c r="N125" s="27"/>
      <c r="O125" s="27"/>
      <c r="P125" s="27"/>
      <c r="Q125" s="27"/>
    </row>
    <row r="126" spans="1:17" hidden="1" x14ac:dyDescent="0.25">
      <c r="A126" s="142"/>
      <c r="B126" s="190"/>
      <c r="C126" s="144"/>
      <c r="D126" s="144"/>
      <c r="E126" s="144"/>
      <c r="F126" s="144"/>
      <c r="G126" s="144"/>
      <c r="H126" s="144"/>
      <c r="I126" s="144"/>
      <c r="J126" s="144"/>
      <c r="K126" s="145"/>
      <c r="L126" s="147"/>
      <c r="M126" s="27"/>
      <c r="N126" s="27"/>
      <c r="O126" s="27"/>
      <c r="P126" s="27"/>
      <c r="Q126" s="27"/>
    </row>
    <row r="127" spans="1:17" ht="34.5" hidden="1" customHeight="1" x14ac:dyDescent="0.25">
      <c r="A127" s="142" t="s">
        <v>300</v>
      </c>
      <c r="B127" s="190" t="s">
        <v>1</v>
      </c>
      <c r="C127" s="144" t="s">
        <v>213</v>
      </c>
      <c r="D127" s="144" t="s">
        <v>204</v>
      </c>
      <c r="E127" s="144" t="s">
        <v>302</v>
      </c>
      <c r="F127" s="144" t="s">
        <v>270</v>
      </c>
      <c r="G127" s="144" t="s">
        <v>121</v>
      </c>
      <c r="H127" s="144" t="s">
        <v>278</v>
      </c>
      <c r="I127" s="144" t="s">
        <v>270</v>
      </c>
      <c r="J127" s="144" t="s">
        <v>12</v>
      </c>
      <c r="K127" s="145">
        <f>K128+K132</f>
        <v>0</v>
      </c>
      <c r="L127" s="151">
        <v>7.1</v>
      </c>
      <c r="M127" s="151">
        <f>M128+M132</f>
        <v>18.899999999999999</v>
      </c>
      <c r="N127" s="27"/>
      <c r="O127" s="27"/>
      <c r="P127" s="27"/>
      <c r="Q127" s="27"/>
    </row>
    <row r="128" spans="1:17" ht="21" hidden="1" x14ac:dyDescent="0.25">
      <c r="A128" s="210" t="s">
        <v>301</v>
      </c>
      <c r="B128" s="211" t="s">
        <v>1</v>
      </c>
      <c r="C128" s="175" t="s">
        <v>213</v>
      </c>
      <c r="D128" s="175" t="s">
        <v>204</v>
      </c>
      <c r="E128" s="175" t="s">
        <v>302</v>
      </c>
      <c r="F128" s="175" t="s">
        <v>270</v>
      </c>
      <c r="G128" s="175" t="s">
        <v>213</v>
      </c>
      <c r="H128" s="175" t="s">
        <v>278</v>
      </c>
      <c r="I128" s="175" t="s">
        <v>270</v>
      </c>
      <c r="J128" s="175" t="s">
        <v>12</v>
      </c>
      <c r="K128" s="176">
        <f>K130</f>
        <v>0</v>
      </c>
      <c r="L128" s="151">
        <v>0</v>
      </c>
      <c r="M128" s="151">
        <f>M129</f>
        <v>11.8</v>
      </c>
      <c r="N128" s="27"/>
      <c r="O128" s="27"/>
      <c r="P128" s="27"/>
      <c r="Q128" s="27"/>
    </row>
    <row r="129" spans="1:17" hidden="1" x14ac:dyDescent="0.25">
      <c r="A129" s="210" t="s">
        <v>261</v>
      </c>
      <c r="B129" s="211" t="s">
        <v>1</v>
      </c>
      <c r="C129" s="175" t="s">
        <v>213</v>
      </c>
      <c r="D129" s="175" t="s">
        <v>204</v>
      </c>
      <c r="E129" s="175" t="s">
        <v>302</v>
      </c>
      <c r="F129" s="175" t="s">
        <v>270</v>
      </c>
      <c r="G129" s="175" t="s">
        <v>213</v>
      </c>
      <c r="H129" s="175" t="s">
        <v>303</v>
      </c>
      <c r="I129" s="175" t="s">
        <v>270</v>
      </c>
      <c r="J129" s="175" t="s">
        <v>12</v>
      </c>
      <c r="K129" s="176">
        <v>0</v>
      </c>
      <c r="L129" s="151">
        <v>0</v>
      </c>
      <c r="M129" s="151">
        <f>M130</f>
        <v>11.8</v>
      </c>
      <c r="N129" s="27"/>
      <c r="O129" s="27"/>
      <c r="P129" s="27"/>
      <c r="Q129" s="27"/>
    </row>
    <row r="130" spans="1:17" ht="21" hidden="1" x14ac:dyDescent="0.25">
      <c r="A130" s="142" t="s">
        <v>233</v>
      </c>
      <c r="B130" s="190" t="s">
        <v>1</v>
      </c>
      <c r="C130" s="144" t="s">
        <v>213</v>
      </c>
      <c r="D130" s="144" t="s">
        <v>204</v>
      </c>
      <c r="E130" s="144" t="s">
        <v>302</v>
      </c>
      <c r="F130" s="144" t="s">
        <v>270</v>
      </c>
      <c r="G130" s="144" t="s">
        <v>213</v>
      </c>
      <c r="H130" s="144" t="s">
        <v>303</v>
      </c>
      <c r="I130" s="144" t="s">
        <v>270</v>
      </c>
      <c r="J130" s="144" t="s">
        <v>234</v>
      </c>
      <c r="K130" s="145">
        <f>K131</f>
        <v>0</v>
      </c>
      <c r="L130" s="151">
        <v>0</v>
      </c>
      <c r="M130" s="151">
        <v>11.8</v>
      </c>
      <c r="N130" s="27"/>
      <c r="O130" s="27"/>
      <c r="P130" s="27"/>
      <c r="Q130" s="27"/>
    </row>
    <row r="131" spans="1:17" ht="21" hidden="1" x14ac:dyDescent="0.25">
      <c r="A131" s="142" t="s">
        <v>286</v>
      </c>
      <c r="B131" s="190" t="s">
        <v>1</v>
      </c>
      <c r="C131" s="175" t="s">
        <v>213</v>
      </c>
      <c r="D131" s="175" t="s">
        <v>204</v>
      </c>
      <c r="E131" s="175" t="s">
        <v>302</v>
      </c>
      <c r="F131" s="175" t="s">
        <v>270</v>
      </c>
      <c r="G131" s="175" t="s">
        <v>213</v>
      </c>
      <c r="H131" s="175" t="s">
        <v>303</v>
      </c>
      <c r="I131" s="175" t="s">
        <v>270</v>
      </c>
      <c r="J131" s="175" t="s">
        <v>288</v>
      </c>
      <c r="K131" s="176">
        <v>0</v>
      </c>
      <c r="L131" s="151">
        <v>0</v>
      </c>
      <c r="M131" s="151">
        <v>11.8</v>
      </c>
      <c r="N131" s="27"/>
      <c r="O131" s="27"/>
      <c r="P131" s="27"/>
      <c r="Q131" s="27"/>
    </row>
    <row r="132" spans="1:17" ht="23.25" hidden="1" customHeight="1" x14ac:dyDescent="0.25">
      <c r="A132" s="178" t="s">
        <v>304</v>
      </c>
      <c r="B132" s="190" t="s">
        <v>1</v>
      </c>
      <c r="C132" s="175" t="s">
        <v>213</v>
      </c>
      <c r="D132" s="175" t="s">
        <v>204</v>
      </c>
      <c r="E132" s="175" t="s">
        <v>302</v>
      </c>
      <c r="F132" s="175" t="s">
        <v>270</v>
      </c>
      <c r="G132" s="175" t="s">
        <v>215</v>
      </c>
      <c r="H132" s="175" t="s">
        <v>278</v>
      </c>
      <c r="I132" s="175" t="s">
        <v>270</v>
      </c>
      <c r="J132" s="175" t="s">
        <v>12</v>
      </c>
      <c r="K132" s="176">
        <v>0</v>
      </c>
      <c r="L132" s="151">
        <v>7.1</v>
      </c>
      <c r="M132" s="151">
        <v>7.1</v>
      </c>
      <c r="N132" s="27"/>
      <c r="O132" s="27"/>
      <c r="P132" s="27"/>
      <c r="Q132" s="27"/>
    </row>
    <row r="133" spans="1:17" ht="20.25" hidden="1" customHeight="1" x14ac:dyDescent="0.25">
      <c r="A133" s="178" t="s">
        <v>261</v>
      </c>
      <c r="B133" s="190" t="s">
        <v>1</v>
      </c>
      <c r="C133" s="175" t="s">
        <v>213</v>
      </c>
      <c r="D133" s="175" t="s">
        <v>204</v>
      </c>
      <c r="E133" s="175" t="s">
        <v>302</v>
      </c>
      <c r="F133" s="175" t="s">
        <v>270</v>
      </c>
      <c r="G133" s="175" t="s">
        <v>215</v>
      </c>
      <c r="H133" s="175" t="s">
        <v>303</v>
      </c>
      <c r="I133" s="175" t="s">
        <v>270</v>
      </c>
      <c r="J133" s="175" t="s">
        <v>12</v>
      </c>
      <c r="K133" s="176">
        <v>0</v>
      </c>
      <c r="L133" s="151">
        <v>7.1</v>
      </c>
      <c r="M133" s="151">
        <v>7.1</v>
      </c>
      <c r="N133" s="27"/>
      <c r="O133" s="27"/>
      <c r="P133" s="27"/>
      <c r="Q133" s="27"/>
    </row>
    <row r="134" spans="1:17" ht="21" hidden="1" x14ac:dyDescent="0.25">
      <c r="A134" s="178" t="s">
        <v>233</v>
      </c>
      <c r="B134" s="190" t="s">
        <v>1</v>
      </c>
      <c r="C134" s="175" t="s">
        <v>213</v>
      </c>
      <c r="D134" s="175" t="s">
        <v>204</v>
      </c>
      <c r="E134" s="175" t="s">
        <v>302</v>
      </c>
      <c r="F134" s="175" t="s">
        <v>270</v>
      </c>
      <c r="G134" s="175" t="s">
        <v>215</v>
      </c>
      <c r="H134" s="175" t="s">
        <v>303</v>
      </c>
      <c r="I134" s="175" t="s">
        <v>270</v>
      </c>
      <c r="J134" s="175" t="s">
        <v>234</v>
      </c>
      <c r="K134" s="176">
        <v>0</v>
      </c>
      <c r="L134" s="151">
        <v>7.1</v>
      </c>
      <c r="M134" s="151">
        <v>7.1</v>
      </c>
      <c r="N134" s="27"/>
      <c r="O134" s="27"/>
      <c r="P134" s="27"/>
      <c r="Q134" s="27"/>
    </row>
    <row r="135" spans="1:17" ht="21" hidden="1" x14ac:dyDescent="0.25">
      <c r="A135" s="178" t="s">
        <v>286</v>
      </c>
      <c r="B135" s="190" t="s">
        <v>1</v>
      </c>
      <c r="C135" s="175" t="s">
        <v>213</v>
      </c>
      <c r="D135" s="175" t="s">
        <v>204</v>
      </c>
      <c r="E135" s="175" t="s">
        <v>302</v>
      </c>
      <c r="F135" s="175" t="s">
        <v>270</v>
      </c>
      <c r="G135" s="175" t="s">
        <v>215</v>
      </c>
      <c r="H135" s="175" t="s">
        <v>303</v>
      </c>
      <c r="I135" s="175" t="s">
        <v>270</v>
      </c>
      <c r="J135" s="175" t="s">
        <v>288</v>
      </c>
      <c r="K135" s="176">
        <v>0</v>
      </c>
      <c r="L135" s="217">
        <v>7.1</v>
      </c>
      <c r="M135" s="217">
        <v>7.1</v>
      </c>
      <c r="N135" s="27"/>
      <c r="O135" s="27"/>
      <c r="P135" s="27"/>
      <c r="Q135" s="27"/>
    </row>
    <row r="136" spans="1:17" ht="31.2" x14ac:dyDescent="0.25">
      <c r="A136" s="178" t="s">
        <v>434</v>
      </c>
      <c r="B136" s="190" t="s">
        <v>1</v>
      </c>
      <c r="C136" s="144" t="s">
        <v>213</v>
      </c>
      <c r="D136" s="144" t="s">
        <v>204</v>
      </c>
      <c r="E136" s="144" t="s">
        <v>201</v>
      </c>
      <c r="F136" s="144" t="s">
        <v>270</v>
      </c>
      <c r="G136" s="144" t="s">
        <v>121</v>
      </c>
      <c r="H136" s="144" t="s">
        <v>278</v>
      </c>
      <c r="I136" s="144" t="s">
        <v>270</v>
      </c>
      <c r="J136" s="144" t="s">
        <v>12</v>
      </c>
      <c r="K136" s="145">
        <f t="shared" ref="K136:Q136" si="36">K138</f>
        <v>260</v>
      </c>
      <c r="L136" s="226">
        <f t="shared" si="36"/>
        <v>260</v>
      </c>
      <c r="M136" s="226">
        <f t="shared" si="36"/>
        <v>260</v>
      </c>
      <c r="N136" s="226">
        <f t="shared" si="36"/>
        <v>560</v>
      </c>
      <c r="O136" s="226">
        <f t="shared" si="36"/>
        <v>560</v>
      </c>
      <c r="P136" s="226">
        <f t="shared" si="36"/>
        <v>761.6</v>
      </c>
      <c r="Q136" s="226">
        <f t="shared" si="36"/>
        <v>761.5</v>
      </c>
    </row>
    <row r="137" spans="1:17" ht="21" x14ac:dyDescent="0.25">
      <c r="A137" s="178" t="s">
        <v>340</v>
      </c>
      <c r="B137" s="190" t="s">
        <v>1</v>
      </c>
      <c r="C137" s="144" t="s">
        <v>213</v>
      </c>
      <c r="D137" s="144" t="s">
        <v>204</v>
      </c>
      <c r="E137" s="144" t="s">
        <v>201</v>
      </c>
      <c r="F137" s="144" t="s">
        <v>270</v>
      </c>
      <c r="G137" s="144" t="s">
        <v>121</v>
      </c>
      <c r="H137" s="144" t="s">
        <v>305</v>
      </c>
      <c r="I137" s="144" t="s">
        <v>270</v>
      </c>
      <c r="J137" s="144" t="s">
        <v>12</v>
      </c>
      <c r="K137" s="145">
        <v>260</v>
      </c>
      <c r="L137" s="146">
        <v>260</v>
      </c>
      <c r="M137" s="146">
        <v>260</v>
      </c>
      <c r="N137" s="146">
        <v>560</v>
      </c>
      <c r="O137" s="146">
        <v>560</v>
      </c>
      <c r="P137" s="146">
        <v>761.6</v>
      </c>
      <c r="Q137" s="146">
        <v>761.5</v>
      </c>
    </row>
    <row r="138" spans="1:17" ht="21" x14ac:dyDescent="0.25">
      <c r="A138" s="178" t="s">
        <v>348</v>
      </c>
      <c r="B138" s="190" t="s">
        <v>1</v>
      </c>
      <c r="C138" s="144" t="s">
        <v>213</v>
      </c>
      <c r="D138" s="144" t="s">
        <v>204</v>
      </c>
      <c r="E138" s="144" t="s">
        <v>201</v>
      </c>
      <c r="F138" s="144" t="s">
        <v>270</v>
      </c>
      <c r="G138" s="144" t="s">
        <v>121</v>
      </c>
      <c r="H138" s="144" t="s">
        <v>305</v>
      </c>
      <c r="I138" s="144" t="s">
        <v>270</v>
      </c>
      <c r="J138" s="144" t="s">
        <v>234</v>
      </c>
      <c r="K138" s="145">
        <f t="shared" ref="K138:Q138" si="37">K139</f>
        <v>260</v>
      </c>
      <c r="L138" s="146">
        <f t="shared" si="37"/>
        <v>260</v>
      </c>
      <c r="M138" s="146">
        <f t="shared" si="37"/>
        <v>260</v>
      </c>
      <c r="N138" s="146">
        <f t="shared" si="37"/>
        <v>560</v>
      </c>
      <c r="O138" s="146">
        <f t="shared" si="37"/>
        <v>560</v>
      </c>
      <c r="P138" s="146">
        <f t="shared" si="37"/>
        <v>761.6</v>
      </c>
      <c r="Q138" s="146">
        <f t="shared" si="37"/>
        <v>761.5</v>
      </c>
    </row>
    <row r="139" spans="1:17" ht="31.2" x14ac:dyDescent="0.25">
      <c r="A139" s="178" t="s">
        <v>349</v>
      </c>
      <c r="B139" s="190" t="s">
        <v>1</v>
      </c>
      <c r="C139" s="144" t="s">
        <v>213</v>
      </c>
      <c r="D139" s="144" t="s">
        <v>204</v>
      </c>
      <c r="E139" s="144" t="s">
        <v>201</v>
      </c>
      <c r="F139" s="144" t="s">
        <v>270</v>
      </c>
      <c r="G139" s="144" t="s">
        <v>121</v>
      </c>
      <c r="H139" s="144" t="s">
        <v>305</v>
      </c>
      <c r="I139" s="144" t="s">
        <v>270</v>
      </c>
      <c r="J139" s="144" t="s">
        <v>288</v>
      </c>
      <c r="K139" s="145">
        <v>260</v>
      </c>
      <c r="L139" s="146">
        <v>260</v>
      </c>
      <c r="M139" s="146">
        <v>260</v>
      </c>
      <c r="N139" s="146">
        <v>560</v>
      </c>
      <c r="O139" s="146">
        <v>560</v>
      </c>
      <c r="P139" s="146">
        <v>761.6</v>
      </c>
      <c r="Q139" s="146">
        <v>761.5</v>
      </c>
    </row>
    <row r="140" spans="1:17" x14ac:dyDescent="0.25">
      <c r="A140" s="178"/>
      <c r="B140" s="190"/>
      <c r="C140" s="144"/>
      <c r="D140" s="144"/>
      <c r="E140" s="144"/>
      <c r="F140" s="144"/>
      <c r="G140" s="144"/>
      <c r="H140" s="144"/>
      <c r="I140" s="144"/>
      <c r="J140" s="144"/>
      <c r="K140" s="145"/>
      <c r="L140" s="146"/>
      <c r="M140" s="146"/>
      <c r="N140" s="27"/>
      <c r="O140" s="27"/>
      <c r="P140" s="27"/>
      <c r="Q140" s="27"/>
    </row>
    <row r="141" spans="1:17" ht="31.2" x14ac:dyDescent="0.25">
      <c r="A141" s="178" t="s">
        <v>435</v>
      </c>
      <c r="B141" s="190" t="s">
        <v>1</v>
      </c>
      <c r="C141" s="144" t="s">
        <v>213</v>
      </c>
      <c r="D141" s="144" t="s">
        <v>204</v>
      </c>
      <c r="E141" s="144" t="s">
        <v>202</v>
      </c>
      <c r="F141" s="144" t="s">
        <v>270</v>
      </c>
      <c r="G141" s="144" t="s">
        <v>121</v>
      </c>
      <c r="H141" s="144" t="s">
        <v>305</v>
      </c>
      <c r="I141" s="144" t="s">
        <v>270</v>
      </c>
      <c r="J141" s="144" t="s">
        <v>12</v>
      </c>
      <c r="K141" s="145">
        <f t="shared" ref="K141:Q143" si="38">K142</f>
        <v>100</v>
      </c>
      <c r="L141" s="146">
        <f t="shared" si="38"/>
        <v>100</v>
      </c>
      <c r="M141" s="146">
        <f t="shared" si="38"/>
        <v>100</v>
      </c>
      <c r="N141" s="146">
        <f t="shared" si="38"/>
        <v>166.5</v>
      </c>
      <c r="O141" s="146">
        <f t="shared" si="38"/>
        <v>166.5</v>
      </c>
      <c r="P141" s="146">
        <f t="shared" si="38"/>
        <v>134.5</v>
      </c>
      <c r="Q141" s="146">
        <f t="shared" si="38"/>
        <v>134.5</v>
      </c>
    </row>
    <row r="142" spans="1:17" ht="21" x14ac:dyDescent="0.25">
      <c r="A142" s="178" t="s">
        <v>340</v>
      </c>
      <c r="B142" s="190" t="s">
        <v>1</v>
      </c>
      <c r="C142" s="144" t="s">
        <v>213</v>
      </c>
      <c r="D142" s="144" t="s">
        <v>204</v>
      </c>
      <c r="E142" s="144" t="s">
        <v>202</v>
      </c>
      <c r="F142" s="144" t="s">
        <v>270</v>
      </c>
      <c r="G142" s="144" t="s">
        <v>121</v>
      </c>
      <c r="H142" s="144" t="s">
        <v>305</v>
      </c>
      <c r="I142" s="144" t="s">
        <v>270</v>
      </c>
      <c r="J142" s="144" t="s">
        <v>12</v>
      </c>
      <c r="K142" s="145">
        <f t="shared" si="38"/>
        <v>100</v>
      </c>
      <c r="L142" s="146">
        <f t="shared" si="38"/>
        <v>100</v>
      </c>
      <c r="M142" s="146">
        <f t="shared" si="38"/>
        <v>100</v>
      </c>
      <c r="N142" s="146">
        <f t="shared" si="38"/>
        <v>166.5</v>
      </c>
      <c r="O142" s="146">
        <f t="shared" si="38"/>
        <v>166.5</v>
      </c>
      <c r="P142" s="146">
        <f t="shared" si="38"/>
        <v>134.5</v>
      </c>
      <c r="Q142" s="146">
        <f t="shared" si="38"/>
        <v>134.5</v>
      </c>
    </row>
    <row r="143" spans="1:17" ht="21" x14ac:dyDescent="0.25">
      <c r="A143" s="178" t="s">
        <v>348</v>
      </c>
      <c r="B143" s="190" t="s">
        <v>1</v>
      </c>
      <c r="C143" s="144" t="s">
        <v>213</v>
      </c>
      <c r="D143" s="144" t="s">
        <v>204</v>
      </c>
      <c r="E143" s="144" t="s">
        <v>202</v>
      </c>
      <c r="F143" s="144" t="s">
        <v>270</v>
      </c>
      <c r="G143" s="144" t="s">
        <v>121</v>
      </c>
      <c r="H143" s="144" t="s">
        <v>305</v>
      </c>
      <c r="I143" s="144" t="s">
        <v>270</v>
      </c>
      <c r="J143" s="144" t="s">
        <v>234</v>
      </c>
      <c r="K143" s="145">
        <f t="shared" si="38"/>
        <v>100</v>
      </c>
      <c r="L143" s="146">
        <f t="shared" si="38"/>
        <v>100</v>
      </c>
      <c r="M143" s="146">
        <f t="shared" si="38"/>
        <v>100</v>
      </c>
      <c r="N143" s="146">
        <f t="shared" si="38"/>
        <v>166.5</v>
      </c>
      <c r="O143" s="146">
        <f t="shared" si="38"/>
        <v>166.5</v>
      </c>
      <c r="P143" s="146">
        <f t="shared" si="38"/>
        <v>134.5</v>
      </c>
      <c r="Q143" s="146">
        <f t="shared" si="38"/>
        <v>134.5</v>
      </c>
    </row>
    <row r="144" spans="1:17" ht="31.2" x14ac:dyDescent="0.25">
      <c r="A144" s="178" t="s">
        <v>349</v>
      </c>
      <c r="B144" s="190" t="s">
        <v>1</v>
      </c>
      <c r="C144" s="144" t="s">
        <v>213</v>
      </c>
      <c r="D144" s="144" t="s">
        <v>204</v>
      </c>
      <c r="E144" s="144" t="s">
        <v>202</v>
      </c>
      <c r="F144" s="144" t="s">
        <v>270</v>
      </c>
      <c r="G144" s="144" t="s">
        <v>121</v>
      </c>
      <c r="H144" s="144" t="s">
        <v>305</v>
      </c>
      <c r="I144" s="144" t="s">
        <v>270</v>
      </c>
      <c r="J144" s="144" t="s">
        <v>288</v>
      </c>
      <c r="K144" s="145">
        <v>100</v>
      </c>
      <c r="L144" s="146">
        <v>100</v>
      </c>
      <c r="M144" s="146">
        <v>100</v>
      </c>
      <c r="N144" s="146">
        <v>166.5</v>
      </c>
      <c r="O144" s="146">
        <v>166.5</v>
      </c>
      <c r="P144" s="146">
        <v>134.5</v>
      </c>
      <c r="Q144" s="146">
        <v>134.5</v>
      </c>
    </row>
    <row r="145" spans="1:17" x14ac:dyDescent="0.25">
      <c r="A145" s="178"/>
      <c r="B145" s="190"/>
      <c r="C145" s="144"/>
      <c r="D145" s="144"/>
      <c r="E145" s="144"/>
      <c r="F145" s="144"/>
      <c r="G145" s="144"/>
      <c r="H145" s="144"/>
      <c r="I145" s="144"/>
      <c r="J145" s="144"/>
      <c r="K145" s="145"/>
      <c r="L145" s="146"/>
      <c r="M145" s="146"/>
      <c r="N145" s="27"/>
      <c r="O145" s="27"/>
      <c r="P145" s="27"/>
      <c r="Q145" s="27"/>
    </row>
    <row r="146" spans="1:17" ht="31.2" x14ac:dyDescent="0.25">
      <c r="A146" s="178" t="s">
        <v>436</v>
      </c>
      <c r="B146" s="190" t="s">
        <v>1</v>
      </c>
      <c r="C146" s="144" t="s">
        <v>213</v>
      </c>
      <c r="D146" s="144" t="s">
        <v>204</v>
      </c>
      <c r="E146" s="144" t="s">
        <v>302</v>
      </c>
      <c r="F146" s="144" t="s">
        <v>270</v>
      </c>
      <c r="G146" s="144" t="s">
        <v>121</v>
      </c>
      <c r="H146" s="144" t="s">
        <v>278</v>
      </c>
      <c r="I146" s="144" t="s">
        <v>270</v>
      </c>
      <c r="J146" s="144" t="s">
        <v>12</v>
      </c>
      <c r="K146" s="145">
        <v>0</v>
      </c>
      <c r="L146" s="146">
        <f t="shared" ref="L146:Q146" si="39">L147+L151</f>
        <v>19</v>
      </c>
      <c r="M146" s="146">
        <f t="shared" si="39"/>
        <v>19</v>
      </c>
      <c r="N146" s="146">
        <f t="shared" si="39"/>
        <v>19</v>
      </c>
      <c r="O146" s="146">
        <f t="shared" si="39"/>
        <v>19</v>
      </c>
      <c r="P146" s="146">
        <f t="shared" si="39"/>
        <v>19</v>
      </c>
      <c r="Q146" s="146">
        <f t="shared" si="39"/>
        <v>19</v>
      </c>
    </row>
    <row r="147" spans="1:17" ht="21" x14ac:dyDescent="0.25">
      <c r="A147" s="178" t="s">
        <v>301</v>
      </c>
      <c r="B147" s="190" t="s">
        <v>1</v>
      </c>
      <c r="C147" s="144" t="s">
        <v>213</v>
      </c>
      <c r="D147" s="144" t="s">
        <v>204</v>
      </c>
      <c r="E147" s="144" t="s">
        <v>302</v>
      </c>
      <c r="F147" s="144" t="s">
        <v>270</v>
      </c>
      <c r="G147" s="144" t="s">
        <v>213</v>
      </c>
      <c r="H147" s="144" t="s">
        <v>303</v>
      </c>
      <c r="I147" s="144" t="s">
        <v>270</v>
      </c>
      <c r="J147" s="144" t="s">
        <v>12</v>
      </c>
      <c r="K147" s="145">
        <v>0</v>
      </c>
      <c r="L147" s="146">
        <f t="shared" ref="L147:Q148" si="40">L148</f>
        <v>11.9</v>
      </c>
      <c r="M147" s="146">
        <f t="shared" si="40"/>
        <v>11.9</v>
      </c>
      <c r="N147" s="146">
        <f t="shared" si="40"/>
        <v>11.9</v>
      </c>
      <c r="O147" s="146">
        <f t="shared" si="40"/>
        <v>11.9</v>
      </c>
      <c r="P147" s="146">
        <f t="shared" si="40"/>
        <v>11.9</v>
      </c>
      <c r="Q147" s="146">
        <f t="shared" si="40"/>
        <v>11.9</v>
      </c>
    </row>
    <row r="148" spans="1:17" ht="21" x14ac:dyDescent="0.25">
      <c r="A148" s="178" t="s">
        <v>348</v>
      </c>
      <c r="B148" s="190" t="s">
        <v>1</v>
      </c>
      <c r="C148" s="144" t="s">
        <v>213</v>
      </c>
      <c r="D148" s="144" t="s">
        <v>204</v>
      </c>
      <c r="E148" s="144" t="s">
        <v>302</v>
      </c>
      <c r="F148" s="144" t="s">
        <v>270</v>
      </c>
      <c r="G148" s="144" t="s">
        <v>213</v>
      </c>
      <c r="H148" s="144" t="s">
        <v>303</v>
      </c>
      <c r="I148" s="144" t="s">
        <v>270</v>
      </c>
      <c r="J148" s="144" t="s">
        <v>234</v>
      </c>
      <c r="K148" s="145">
        <v>0</v>
      </c>
      <c r="L148" s="146">
        <f t="shared" si="40"/>
        <v>11.9</v>
      </c>
      <c r="M148" s="146">
        <f t="shared" si="40"/>
        <v>11.9</v>
      </c>
      <c r="N148" s="146">
        <f t="shared" si="40"/>
        <v>11.9</v>
      </c>
      <c r="O148" s="146">
        <f t="shared" si="40"/>
        <v>11.9</v>
      </c>
      <c r="P148" s="146">
        <f t="shared" si="40"/>
        <v>11.9</v>
      </c>
      <c r="Q148" s="146">
        <f t="shared" si="40"/>
        <v>11.9</v>
      </c>
    </row>
    <row r="149" spans="1:17" ht="31.2" x14ac:dyDescent="0.25">
      <c r="A149" s="178" t="s">
        <v>349</v>
      </c>
      <c r="B149" s="190" t="s">
        <v>1</v>
      </c>
      <c r="C149" s="144" t="s">
        <v>213</v>
      </c>
      <c r="D149" s="144" t="s">
        <v>204</v>
      </c>
      <c r="E149" s="144" t="s">
        <v>302</v>
      </c>
      <c r="F149" s="144" t="s">
        <v>270</v>
      </c>
      <c r="G149" s="144" t="s">
        <v>213</v>
      </c>
      <c r="H149" s="144" t="s">
        <v>303</v>
      </c>
      <c r="I149" s="144" t="s">
        <v>270</v>
      </c>
      <c r="J149" s="144" t="s">
        <v>288</v>
      </c>
      <c r="K149" s="145">
        <v>0</v>
      </c>
      <c r="L149" s="146">
        <v>11.9</v>
      </c>
      <c r="M149" s="146">
        <v>11.9</v>
      </c>
      <c r="N149" s="146">
        <v>11.9</v>
      </c>
      <c r="O149" s="146">
        <v>11.9</v>
      </c>
      <c r="P149" s="146">
        <v>11.9</v>
      </c>
      <c r="Q149" s="146">
        <v>11.9</v>
      </c>
    </row>
    <row r="150" spans="1:17" x14ac:dyDescent="0.25">
      <c r="A150" s="178"/>
      <c r="B150" s="190"/>
      <c r="C150" s="144"/>
      <c r="D150" s="144"/>
      <c r="E150" s="144"/>
      <c r="F150" s="144"/>
      <c r="G150" s="144"/>
      <c r="H150" s="144"/>
      <c r="I150" s="144"/>
      <c r="J150" s="144"/>
      <c r="K150" s="145"/>
      <c r="L150" s="146"/>
      <c r="M150" s="146"/>
      <c r="N150" s="27"/>
      <c r="O150" s="27"/>
      <c r="P150" s="27"/>
      <c r="Q150" s="27"/>
    </row>
    <row r="151" spans="1:17" ht="21" x14ac:dyDescent="0.25">
      <c r="A151" s="178" t="s">
        <v>304</v>
      </c>
      <c r="B151" s="190" t="s">
        <v>1</v>
      </c>
      <c r="C151" s="144" t="s">
        <v>213</v>
      </c>
      <c r="D151" s="144" t="s">
        <v>204</v>
      </c>
      <c r="E151" s="144" t="s">
        <v>302</v>
      </c>
      <c r="F151" s="144" t="s">
        <v>270</v>
      </c>
      <c r="G151" s="144" t="s">
        <v>215</v>
      </c>
      <c r="H151" s="144" t="s">
        <v>303</v>
      </c>
      <c r="I151" s="144" t="s">
        <v>270</v>
      </c>
      <c r="J151" s="144" t="s">
        <v>12</v>
      </c>
      <c r="K151" s="145">
        <v>0</v>
      </c>
      <c r="L151" s="146">
        <f t="shared" ref="L151:Q152" si="41">L152</f>
        <v>7.1</v>
      </c>
      <c r="M151" s="146">
        <f t="shared" si="41"/>
        <v>7.1</v>
      </c>
      <c r="N151" s="146">
        <f t="shared" si="41"/>
        <v>7.1</v>
      </c>
      <c r="O151" s="146">
        <f t="shared" si="41"/>
        <v>7.1</v>
      </c>
      <c r="P151" s="146">
        <f t="shared" si="41"/>
        <v>7.1</v>
      </c>
      <c r="Q151" s="146">
        <f t="shared" si="41"/>
        <v>7.1</v>
      </c>
    </row>
    <row r="152" spans="1:17" ht="21" x14ac:dyDescent="0.25">
      <c r="A152" s="178" t="s">
        <v>348</v>
      </c>
      <c r="B152" s="190" t="s">
        <v>1</v>
      </c>
      <c r="C152" s="144" t="s">
        <v>213</v>
      </c>
      <c r="D152" s="144" t="s">
        <v>204</v>
      </c>
      <c r="E152" s="144" t="s">
        <v>302</v>
      </c>
      <c r="F152" s="144" t="s">
        <v>270</v>
      </c>
      <c r="G152" s="144" t="s">
        <v>215</v>
      </c>
      <c r="H152" s="144" t="s">
        <v>303</v>
      </c>
      <c r="I152" s="144" t="s">
        <v>270</v>
      </c>
      <c r="J152" s="144" t="s">
        <v>234</v>
      </c>
      <c r="K152" s="145">
        <v>0</v>
      </c>
      <c r="L152" s="146">
        <f t="shared" si="41"/>
        <v>7.1</v>
      </c>
      <c r="M152" s="146">
        <f t="shared" si="41"/>
        <v>7.1</v>
      </c>
      <c r="N152" s="146">
        <f t="shared" si="41"/>
        <v>7.1</v>
      </c>
      <c r="O152" s="146">
        <f t="shared" si="41"/>
        <v>7.1</v>
      </c>
      <c r="P152" s="146">
        <f t="shared" si="41"/>
        <v>7.1</v>
      </c>
      <c r="Q152" s="146">
        <f t="shared" si="41"/>
        <v>7.1</v>
      </c>
    </row>
    <row r="153" spans="1:17" ht="31.2" x14ac:dyDescent="0.25">
      <c r="A153" s="178" t="s">
        <v>349</v>
      </c>
      <c r="B153" s="190" t="s">
        <v>1</v>
      </c>
      <c r="C153" s="144" t="s">
        <v>213</v>
      </c>
      <c r="D153" s="144" t="s">
        <v>204</v>
      </c>
      <c r="E153" s="144" t="s">
        <v>302</v>
      </c>
      <c r="F153" s="144" t="s">
        <v>270</v>
      </c>
      <c r="G153" s="144" t="s">
        <v>215</v>
      </c>
      <c r="H153" s="144" t="s">
        <v>303</v>
      </c>
      <c r="I153" s="144" t="s">
        <v>270</v>
      </c>
      <c r="J153" s="144" t="s">
        <v>288</v>
      </c>
      <c r="K153" s="145">
        <v>0</v>
      </c>
      <c r="L153" s="146">
        <v>7.1</v>
      </c>
      <c r="M153" s="146">
        <v>7.1</v>
      </c>
      <c r="N153" s="146">
        <v>7.1</v>
      </c>
      <c r="O153" s="146">
        <v>7.1</v>
      </c>
      <c r="P153" s="146">
        <v>7.1</v>
      </c>
      <c r="Q153" s="146">
        <v>7.1</v>
      </c>
    </row>
    <row r="154" spans="1:17" x14ac:dyDescent="0.25">
      <c r="A154" s="178"/>
      <c r="B154" s="190"/>
      <c r="C154" s="144"/>
      <c r="D154" s="144"/>
      <c r="E154" s="144"/>
      <c r="F154" s="144"/>
      <c r="G154" s="144"/>
      <c r="H154" s="144"/>
      <c r="I154" s="144"/>
      <c r="J154" s="144"/>
      <c r="K154" s="145"/>
      <c r="L154" s="147"/>
      <c r="M154" s="27"/>
      <c r="N154" s="27"/>
      <c r="O154" s="27"/>
      <c r="P154" s="27"/>
      <c r="Q154" s="27"/>
    </row>
    <row r="155" spans="1:17" ht="21" x14ac:dyDescent="0.25">
      <c r="A155" s="178" t="s">
        <v>297</v>
      </c>
      <c r="B155" s="190" t="s">
        <v>1</v>
      </c>
      <c r="C155" s="144" t="s">
        <v>213</v>
      </c>
      <c r="D155" s="144" t="s">
        <v>204</v>
      </c>
      <c r="E155" s="144" t="s">
        <v>298</v>
      </c>
      <c r="F155" s="144" t="s">
        <v>270</v>
      </c>
      <c r="G155" s="144" t="s">
        <v>270</v>
      </c>
      <c r="H155" s="144" t="s">
        <v>270</v>
      </c>
      <c r="I155" s="144" t="s">
        <v>270</v>
      </c>
      <c r="J155" s="144" t="s">
        <v>12</v>
      </c>
      <c r="K155" s="145">
        <f t="shared" ref="K155:Q157" si="42">K156</f>
        <v>435.9</v>
      </c>
      <c r="L155" s="146">
        <f t="shared" si="42"/>
        <v>435.9</v>
      </c>
      <c r="M155" s="146">
        <f t="shared" si="42"/>
        <v>435.9</v>
      </c>
      <c r="N155" s="146">
        <f t="shared" si="42"/>
        <v>435.9</v>
      </c>
      <c r="O155" s="146">
        <f t="shared" si="42"/>
        <v>435.9</v>
      </c>
      <c r="P155" s="146">
        <f t="shared" si="42"/>
        <v>435.9</v>
      </c>
      <c r="Q155" s="146">
        <f t="shared" si="42"/>
        <v>435.9</v>
      </c>
    </row>
    <row r="156" spans="1:17" ht="21" x14ac:dyDescent="0.25">
      <c r="A156" s="178" t="s">
        <v>340</v>
      </c>
      <c r="B156" s="190" t="s">
        <v>1</v>
      </c>
      <c r="C156" s="144" t="s">
        <v>213</v>
      </c>
      <c r="D156" s="144" t="s">
        <v>204</v>
      </c>
      <c r="E156" s="144" t="s">
        <v>298</v>
      </c>
      <c r="F156" s="144" t="s">
        <v>270</v>
      </c>
      <c r="G156" s="144" t="s">
        <v>121</v>
      </c>
      <c r="H156" s="144" t="s">
        <v>305</v>
      </c>
      <c r="I156" s="144" t="s">
        <v>270</v>
      </c>
      <c r="J156" s="144" t="s">
        <v>12</v>
      </c>
      <c r="K156" s="145">
        <f t="shared" si="42"/>
        <v>435.9</v>
      </c>
      <c r="L156" s="146">
        <f t="shared" si="42"/>
        <v>435.9</v>
      </c>
      <c r="M156" s="146">
        <f t="shared" si="42"/>
        <v>435.9</v>
      </c>
      <c r="N156" s="146">
        <f t="shared" si="42"/>
        <v>435.9</v>
      </c>
      <c r="O156" s="146">
        <f t="shared" si="42"/>
        <v>435.9</v>
      </c>
      <c r="P156" s="146">
        <f t="shared" si="42"/>
        <v>435.9</v>
      </c>
      <c r="Q156" s="146">
        <f t="shared" si="42"/>
        <v>435.9</v>
      </c>
    </row>
    <row r="157" spans="1:17" ht="21" x14ac:dyDescent="0.25">
      <c r="A157" s="178" t="s">
        <v>348</v>
      </c>
      <c r="B157" s="190" t="s">
        <v>1</v>
      </c>
      <c r="C157" s="144" t="s">
        <v>213</v>
      </c>
      <c r="D157" s="144" t="s">
        <v>204</v>
      </c>
      <c r="E157" s="144" t="s">
        <v>298</v>
      </c>
      <c r="F157" s="144" t="s">
        <v>270</v>
      </c>
      <c r="G157" s="144" t="s">
        <v>121</v>
      </c>
      <c r="H157" s="144" t="s">
        <v>305</v>
      </c>
      <c r="I157" s="144" t="s">
        <v>270</v>
      </c>
      <c r="J157" s="144" t="s">
        <v>234</v>
      </c>
      <c r="K157" s="145">
        <f t="shared" si="42"/>
        <v>435.9</v>
      </c>
      <c r="L157" s="146">
        <f t="shared" si="42"/>
        <v>435.9</v>
      </c>
      <c r="M157" s="146">
        <f t="shared" si="42"/>
        <v>435.9</v>
      </c>
      <c r="N157" s="146">
        <f t="shared" si="42"/>
        <v>435.9</v>
      </c>
      <c r="O157" s="146">
        <f t="shared" si="42"/>
        <v>435.9</v>
      </c>
      <c r="P157" s="146">
        <f t="shared" si="42"/>
        <v>435.9</v>
      </c>
      <c r="Q157" s="146">
        <f t="shared" si="42"/>
        <v>435.9</v>
      </c>
    </row>
    <row r="158" spans="1:17" ht="31.2" x14ac:dyDescent="0.25">
      <c r="A158" s="178" t="s">
        <v>360</v>
      </c>
      <c r="B158" s="190" t="s">
        <v>1</v>
      </c>
      <c r="C158" s="144" t="s">
        <v>213</v>
      </c>
      <c r="D158" s="144" t="s">
        <v>204</v>
      </c>
      <c r="E158" s="144" t="s">
        <v>298</v>
      </c>
      <c r="F158" s="144" t="s">
        <v>270</v>
      </c>
      <c r="G158" s="144" t="s">
        <v>121</v>
      </c>
      <c r="H158" s="144" t="s">
        <v>305</v>
      </c>
      <c r="I158" s="144" t="s">
        <v>270</v>
      </c>
      <c r="J158" s="144" t="s">
        <v>288</v>
      </c>
      <c r="K158" s="145">
        <v>435.9</v>
      </c>
      <c r="L158" s="146">
        <v>435.9</v>
      </c>
      <c r="M158" s="146">
        <v>435.9</v>
      </c>
      <c r="N158" s="146">
        <v>435.9</v>
      </c>
      <c r="O158" s="146">
        <v>435.9</v>
      </c>
      <c r="P158" s="146">
        <v>435.9</v>
      </c>
      <c r="Q158" s="146">
        <v>435.9</v>
      </c>
    </row>
    <row r="159" spans="1:17" ht="92.4" hidden="1" x14ac:dyDescent="0.25">
      <c r="A159" s="178" t="s">
        <v>378</v>
      </c>
      <c r="B159" s="190" t="s">
        <v>1</v>
      </c>
      <c r="C159" s="144" t="s">
        <v>99</v>
      </c>
      <c r="D159" s="144" t="s">
        <v>121</v>
      </c>
      <c r="E159" s="144" t="s">
        <v>121</v>
      </c>
      <c r="F159" s="144" t="s">
        <v>270</v>
      </c>
      <c r="G159" s="144" t="s">
        <v>121</v>
      </c>
      <c r="H159" s="144" t="s">
        <v>278</v>
      </c>
      <c r="I159" s="144" t="s">
        <v>270</v>
      </c>
      <c r="J159" s="144" t="s">
        <v>12</v>
      </c>
      <c r="K159" s="145">
        <v>0</v>
      </c>
      <c r="L159" s="146">
        <v>0</v>
      </c>
      <c r="M159" s="146">
        <f>M160</f>
        <v>10.199999999999999</v>
      </c>
      <c r="N159" s="27"/>
      <c r="O159" s="27"/>
      <c r="P159" s="27"/>
      <c r="Q159" s="27"/>
    </row>
    <row r="160" spans="1:17" ht="31.2" hidden="1" x14ac:dyDescent="0.25">
      <c r="A160" s="178" t="s">
        <v>379</v>
      </c>
      <c r="B160" s="190" t="s">
        <v>1</v>
      </c>
      <c r="C160" s="144" t="s">
        <v>99</v>
      </c>
      <c r="D160" s="144" t="s">
        <v>99</v>
      </c>
      <c r="E160" s="144" t="s">
        <v>99</v>
      </c>
      <c r="F160" s="144" t="s">
        <v>281</v>
      </c>
      <c r="G160" s="144" t="s">
        <v>121</v>
      </c>
      <c r="H160" s="144" t="s">
        <v>278</v>
      </c>
      <c r="I160" s="144" t="s">
        <v>270</v>
      </c>
      <c r="J160" s="144" t="s">
        <v>12</v>
      </c>
      <c r="K160" s="145">
        <v>0</v>
      </c>
      <c r="L160" s="146">
        <v>0</v>
      </c>
      <c r="M160" s="146">
        <f>M161</f>
        <v>10.199999999999999</v>
      </c>
      <c r="N160" s="27"/>
      <c r="O160" s="27"/>
      <c r="P160" s="27"/>
      <c r="Q160" s="27"/>
    </row>
    <row r="161" spans="1:17" ht="21" hidden="1" x14ac:dyDescent="0.25">
      <c r="A161" s="178" t="s">
        <v>348</v>
      </c>
      <c r="B161" s="190" t="s">
        <v>1</v>
      </c>
      <c r="C161" s="144" t="s">
        <v>99</v>
      </c>
      <c r="D161" s="144" t="s">
        <v>99</v>
      </c>
      <c r="E161" s="144" t="s">
        <v>99</v>
      </c>
      <c r="F161" s="144" t="s">
        <v>281</v>
      </c>
      <c r="G161" s="144" t="s">
        <v>200</v>
      </c>
      <c r="H161" s="144" t="s">
        <v>377</v>
      </c>
      <c r="I161" s="144" t="s">
        <v>270</v>
      </c>
      <c r="J161" s="144" t="s">
        <v>234</v>
      </c>
      <c r="K161" s="145">
        <v>0</v>
      </c>
      <c r="L161" s="146">
        <v>0</v>
      </c>
      <c r="M161" s="146">
        <v>10.199999999999999</v>
      </c>
      <c r="N161" s="27"/>
      <c r="O161" s="27"/>
      <c r="P161" s="27"/>
      <c r="Q161" s="27"/>
    </row>
    <row r="162" spans="1:17" ht="31.2" hidden="1" x14ac:dyDescent="0.25">
      <c r="A162" s="178" t="s">
        <v>360</v>
      </c>
      <c r="B162" s="190" t="s">
        <v>1</v>
      </c>
      <c r="C162" s="144" t="s">
        <v>99</v>
      </c>
      <c r="D162" s="144" t="s">
        <v>99</v>
      </c>
      <c r="E162" s="144" t="s">
        <v>99</v>
      </c>
      <c r="F162" s="144" t="s">
        <v>281</v>
      </c>
      <c r="G162" s="144" t="s">
        <v>200</v>
      </c>
      <c r="H162" s="144" t="s">
        <v>377</v>
      </c>
      <c r="I162" s="144" t="s">
        <v>270</v>
      </c>
      <c r="J162" s="144" t="s">
        <v>288</v>
      </c>
      <c r="K162" s="145">
        <v>0</v>
      </c>
      <c r="L162" s="146">
        <v>0</v>
      </c>
      <c r="M162" s="146">
        <v>10.199999999999999</v>
      </c>
      <c r="N162" s="27"/>
      <c r="O162" s="27"/>
      <c r="P162" s="27"/>
      <c r="Q162" s="27"/>
    </row>
    <row r="163" spans="1:17" x14ac:dyDescent="0.25">
      <c r="A163" s="178"/>
      <c r="B163" s="190"/>
      <c r="C163" s="144"/>
      <c r="D163" s="144"/>
      <c r="E163" s="144"/>
      <c r="F163" s="144"/>
      <c r="G163" s="144"/>
      <c r="H163" s="144"/>
      <c r="I163" s="144"/>
      <c r="J163" s="144"/>
      <c r="K163" s="145"/>
      <c r="L163" s="146"/>
      <c r="M163" s="146"/>
      <c r="N163" s="27"/>
      <c r="O163" s="27"/>
      <c r="P163" s="27"/>
      <c r="Q163" s="27"/>
    </row>
    <row r="164" spans="1:17" ht="41.4" x14ac:dyDescent="0.25">
      <c r="A164" s="178" t="s">
        <v>390</v>
      </c>
      <c r="B164" s="190" t="s">
        <v>1</v>
      </c>
      <c r="C164" s="144" t="s">
        <v>214</v>
      </c>
      <c r="D164" s="144" t="s">
        <v>121</v>
      </c>
      <c r="E164" s="144" t="s">
        <v>121</v>
      </c>
      <c r="F164" s="144" t="s">
        <v>270</v>
      </c>
      <c r="G164" s="144" t="s">
        <v>121</v>
      </c>
      <c r="H164" s="144" t="s">
        <v>278</v>
      </c>
      <c r="I164" s="144" t="s">
        <v>270</v>
      </c>
      <c r="J164" s="144" t="s">
        <v>12</v>
      </c>
      <c r="K164" s="145">
        <v>0</v>
      </c>
      <c r="L164" s="146">
        <v>0</v>
      </c>
      <c r="M164" s="146">
        <v>0</v>
      </c>
      <c r="N164" s="146">
        <f t="shared" ref="N164:Q166" si="43">N165</f>
        <v>76.599999999999994</v>
      </c>
      <c r="O164" s="146">
        <f t="shared" si="43"/>
        <v>76.599999999999994</v>
      </c>
      <c r="P164" s="146">
        <f t="shared" si="43"/>
        <v>76.599999999999994</v>
      </c>
      <c r="Q164" s="146">
        <f t="shared" si="43"/>
        <v>76.599999999999994</v>
      </c>
    </row>
    <row r="165" spans="1:17" ht="24" customHeight="1" x14ac:dyDescent="0.25">
      <c r="A165" s="178" t="s">
        <v>391</v>
      </c>
      <c r="B165" s="190" t="s">
        <v>1</v>
      </c>
      <c r="C165" s="144" t="s">
        <v>214</v>
      </c>
      <c r="D165" s="144" t="s">
        <v>202</v>
      </c>
      <c r="E165" s="144" t="s">
        <v>214</v>
      </c>
      <c r="F165" s="144" t="s">
        <v>270</v>
      </c>
      <c r="G165" s="144" t="s">
        <v>200</v>
      </c>
      <c r="H165" s="144" t="s">
        <v>387</v>
      </c>
      <c r="I165" s="144" t="s">
        <v>270</v>
      </c>
      <c r="J165" s="144" t="s">
        <v>12</v>
      </c>
      <c r="K165" s="145">
        <v>0</v>
      </c>
      <c r="L165" s="146">
        <v>0</v>
      </c>
      <c r="M165" s="146">
        <v>0</v>
      </c>
      <c r="N165" s="146">
        <f t="shared" si="43"/>
        <v>76.599999999999994</v>
      </c>
      <c r="O165" s="146">
        <f t="shared" si="43"/>
        <v>76.599999999999994</v>
      </c>
      <c r="P165" s="146">
        <f t="shared" si="43"/>
        <v>76.599999999999994</v>
      </c>
      <c r="Q165" s="146">
        <f t="shared" si="43"/>
        <v>76.599999999999994</v>
      </c>
    </row>
    <row r="166" spans="1:17" ht="21" x14ac:dyDescent="0.25">
      <c r="A166" s="178" t="s">
        <v>348</v>
      </c>
      <c r="B166" s="190" t="s">
        <v>1</v>
      </c>
      <c r="C166" s="144" t="s">
        <v>214</v>
      </c>
      <c r="D166" s="144" t="s">
        <v>202</v>
      </c>
      <c r="E166" s="144" t="s">
        <v>214</v>
      </c>
      <c r="F166" s="144" t="s">
        <v>270</v>
      </c>
      <c r="G166" s="144" t="s">
        <v>200</v>
      </c>
      <c r="H166" s="144" t="s">
        <v>387</v>
      </c>
      <c r="I166" s="144" t="s">
        <v>270</v>
      </c>
      <c r="J166" s="144" t="s">
        <v>234</v>
      </c>
      <c r="K166" s="145">
        <v>0</v>
      </c>
      <c r="L166" s="146">
        <v>0</v>
      </c>
      <c r="M166" s="146">
        <v>0</v>
      </c>
      <c r="N166" s="146">
        <f t="shared" si="43"/>
        <v>76.599999999999994</v>
      </c>
      <c r="O166" s="146">
        <f t="shared" si="43"/>
        <v>76.599999999999994</v>
      </c>
      <c r="P166" s="146">
        <f t="shared" si="43"/>
        <v>76.599999999999994</v>
      </c>
      <c r="Q166" s="146">
        <f t="shared" si="43"/>
        <v>76.599999999999994</v>
      </c>
    </row>
    <row r="167" spans="1:17" ht="31.2" x14ac:dyDescent="0.25">
      <c r="A167" s="178" t="s">
        <v>349</v>
      </c>
      <c r="B167" s="190" t="s">
        <v>1</v>
      </c>
      <c r="C167" s="144" t="s">
        <v>214</v>
      </c>
      <c r="D167" s="144" t="s">
        <v>202</v>
      </c>
      <c r="E167" s="144" t="s">
        <v>214</v>
      </c>
      <c r="F167" s="144" t="s">
        <v>270</v>
      </c>
      <c r="G167" s="144" t="s">
        <v>200</v>
      </c>
      <c r="H167" s="144" t="s">
        <v>387</v>
      </c>
      <c r="I167" s="144" t="s">
        <v>270</v>
      </c>
      <c r="J167" s="144" t="s">
        <v>288</v>
      </c>
      <c r="K167" s="145">
        <v>0</v>
      </c>
      <c r="L167" s="146">
        <v>0</v>
      </c>
      <c r="M167" s="146">
        <v>0</v>
      </c>
      <c r="N167" s="146">
        <v>76.599999999999994</v>
      </c>
      <c r="O167" s="146">
        <v>76.599999999999994</v>
      </c>
      <c r="P167" s="146">
        <v>76.599999999999994</v>
      </c>
      <c r="Q167" s="146">
        <v>76.599999999999994</v>
      </c>
    </row>
    <row r="168" spans="1:17" x14ac:dyDescent="0.25">
      <c r="A168" s="178"/>
      <c r="B168" s="190"/>
      <c r="C168" s="144"/>
      <c r="D168" s="144"/>
      <c r="E168" s="144"/>
      <c r="F168" s="144"/>
      <c r="G168" s="144"/>
      <c r="H168" s="144"/>
      <c r="I168" s="144"/>
      <c r="J168" s="144"/>
      <c r="K168" s="145"/>
      <c r="L168" s="147"/>
      <c r="M168" s="27"/>
      <c r="N168" s="27"/>
      <c r="O168" s="27"/>
      <c r="P168" s="27"/>
      <c r="Q168" s="27"/>
    </row>
    <row r="169" spans="1:17" x14ac:dyDescent="0.25">
      <c r="A169" s="166" t="s">
        <v>212</v>
      </c>
      <c r="B169" s="143" t="s">
        <v>1</v>
      </c>
      <c r="C169" s="144" t="s">
        <v>206</v>
      </c>
      <c r="D169" s="144" t="s">
        <v>121</v>
      </c>
      <c r="E169" s="144" t="s">
        <v>121</v>
      </c>
      <c r="F169" s="144" t="s">
        <v>270</v>
      </c>
      <c r="G169" s="144" t="s">
        <v>121</v>
      </c>
      <c r="H169" s="144" t="s">
        <v>278</v>
      </c>
      <c r="I169" s="144" t="s">
        <v>270</v>
      </c>
      <c r="J169" s="144" t="s">
        <v>12</v>
      </c>
      <c r="K169" s="145">
        <f>L172</f>
        <v>4</v>
      </c>
      <c r="L169" s="146">
        <f t="shared" ref="L169:Q171" si="44">L170</f>
        <v>4</v>
      </c>
      <c r="M169" s="146">
        <f t="shared" si="44"/>
        <v>4</v>
      </c>
      <c r="N169" s="146">
        <f t="shared" si="44"/>
        <v>4</v>
      </c>
      <c r="O169" s="146">
        <f t="shared" si="44"/>
        <v>4</v>
      </c>
      <c r="P169" s="146">
        <f t="shared" si="44"/>
        <v>4</v>
      </c>
      <c r="Q169" s="146">
        <f t="shared" si="44"/>
        <v>4</v>
      </c>
    </row>
    <row r="170" spans="1:17" x14ac:dyDescent="0.25">
      <c r="A170" s="166" t="s">
        <v>218</v>
      </c>
      <c r="B170" s="143" t="s">
        <v>1</v>
      </c>
      <c r="C170" s="144" t="s">
        <v>206</v>
      </c>
      <c r="D170" s="144" t="s">
        <v>200</v>
      </c>
      <c r="E170" s="144" t="s">
        <v>121</v>
      </c>
      <c r="F170" s="144" t="s">
        <v>270</v>
      </c>
      <c r="G170" s="144" t="s">
        <v>121</v>
      </c>
      <c r="H170" s="144" t="s">
        <v>278</v>
      </c>
      <c r="I170" s="144" t="s">
        <v>270</v>
      </c>
      <c r="J170" s="144" t="s">
        <v>12</v>
      </c>
      <c r="K170" s="145">
        <f>L172</f>
        <v>4</v>
      </c>
      <c r="L170" s="146">
        <f t="shared" si="44"/>
        <v>4</v>
      </c>
      <c r="M170" s="146">
        <f t="shared" si="44"/>
        <v>4</v>
      </c>
      <c r="N170" s="146">
        <f t="shared" si="44"/>
        <v>4</v>
      </c>
      <c r="O170" s="146">
        <f t="shared" si="44"/>
        <v>4</v>
      </c>
      <c r="P170" s="146">
        <f t="shared" si="44"/>
        <v>4</v>
      </c>
      <c r="Q170" s="146">
        <f t="shared" si="44"/>
        <v>4</v>
      </c>
    </row>
    <row r="171" spans="1:17" ht="24" customHeight="1" x14ac:dyDescent="0.25">
      <c r="A171" s="166" t="s">
        <v>232</v>
      </c>
      <c r="B171" s="143" t="s">
        <v>1</v>
      </c>
      <c r="C171" s="144" t="s">
        <v>206</v>
      </c>
      <c r="D171" s="144" t="s">
        <v>200</v>
      </c>
      <c r="E171" s="144" t="s">
        <v>279</v>
      </c>
      <c r="F171" s="144" t="s">
        <v>270</v>
      </c>
      <c r="G171" s="144" t="s">
        <v>121</v>
      </c>
      <c r="H171" s="144" t="s">
        <v>278</v>
      </c>
      <c r="I171" s="144" t="s">
        <v>270</v>
      </c>
      <c r="J171" s="144" t="s">
        <v>12</v>
      </c>
      <c r="K171" s="145">
        <f>L172</f>
        <v>4</v>
      </c>
      <c r="L171" s="146">
        <f t="shared" si="44"/>
        <v>4</v>
      </c>
      <c r="M171" s="146">
        <f t="shared" si="44"/>
        <v>4</v>
      </c>
      <c r="N171" s="146">
        <f t="shared" si="44"/>
        <v>4</v>
      </c>
      <c r="O171" s="146">
        <f t="shared" si="44"/>
        <v>4</v>
      </c>
      <c r="P171" s="146">
        <f t="shared" si="44"/>
        <v>4</v>
      </c>
      <c r="Q171" s="146">
        <f t="shared" si="44"/>
        <v>4</v>
      </c>
    </row>
    <row r="172" spans="1:17" ht="13.5" customHeight="1" x14ac:dyDescent="0.25">
      <c r="A172" s="166" t="s">
        <v>242</v>
      </c>
      <c r="B172" s="143" t="s">
        <v>1</v>
      </c>
      <c r="C172" s="144" t="s">
        <v>206</v>
      </c>
      <c r="D172" s="144" t="s">
        <v>200</v>
      </c>
      <c r="E172" s="144" t="s">
        <v>279</v>
      </c>
      <c r="F172" s="144" t="s">
        <v>270</v>
      </c>
      <c r="G172" s="144" t="s">
        <v>121</v>
      </c>
      <c r="H172" s="144" t="s">
        <v>307</v>
      </c>
      <c r="I172" s="144" t="s">
        <v>270</v>
      </c>
      <c r="J172" s="144" t="s">
        <v>12</v>
      </c>
      <c r="K172" s="145">
        <v>4</v>
      </c>
      <c r="L172" s="146">
        <f t="shared" ref="L172:Q172" si="45">K174</f>
        <v>4</v>
      </c>
      <c r="M172" s="146">
        <f t="shared" si="45"/>
        <v>4</v>
      </c>
      <c r="N172" s="146">
        <f t="shared" si="45"/>
        <v>4</v>
      </c>
      <c r="O172" s="146">
        <f t="shared" si="45"/>
        <v>4</v>
      </c>
      <c r="P172" s="146">
        <f t="shared" si="45"/>
        <v>4</v>
      </c>
      <c r="Q172" s="146">
        <f t="shared" si="45"/>
        <v>4</v>
      </c>
    </row>
    <row r="173" spans="1:17" ht="21" hidden="1" x14ac:dyDescent="0.25">
      <c r="A173" s="166" t="s">
        <v>224</v>
      </c>
      <c r="B173" s="143"/>
      <c r="C173" s="144" t="s">
        <v>206</v>
      </c>
      <c r="D173" s="144" t="s">
        <v>200</v>
      </c>
      <c r="E173" s="144" t="s">
        <v>223</v>
      </c>
      <c r="F173" s="144"/>
      <c r="G173" s="144"/>
      <c r="H173" s="144"/>
      <c r="I173" s="144"/>
      <c r="J173" s="144" t="s">
        <v>12</v>
      </c>
      <c r="K173" s="145"/>
      <c r="L173" s="147"/>
      <c r="M173" s="27"/>
      <c r="N173" s="27"/>
      <c r="O173" s="27"/>
      <c r="P173" s="27"/>
      <c r="Q173" s="27"/>
    </row>
    <row r="174" spans="1:17" ht="21" x14ac:dyDescent="0.25">
      <c r="A174" s="166" t="s">
        <v>353</v>
      </c>
      <c r="B174" s="143" t="s">
        <v>1</v>
      </c>
      <c r="C174" s="144" t="s">
        <v>206</v>
      </c>
      <c r="D174" s="144" t="s">
        <v>200</v>
      </c>
      <c r="E174" s="144" t="s">
        <v>279</v>
      </c>
      <c r="F174" s="144" t="s">
        <v>270</v>
      </c>
      <c r="G174" s="144" t="s">
        <v>121</v>
      </c>
      <c r="H174" s="144" t="s">
        <v>307</v>
      </c>
      <c r="I174" s="144" t="s">
        <v>270</v>
      </c>
      <c r="J174" s="144" t="s">
        <v>245</v>
      </c>
      <c r="K174" s="145">
        <v>4</v>
      </c>
      <c r="L174" s="146">
        <v>4</v>
      </c>
      <c r="M174" s="146">
        <v>4</v>
      </c>
      <c r="N174" s="146">
        <v>4</v>
      </c>
      <c r="O174" s="146">
        <v>4</v>
      </c>
      <c r="P174" s="146">
        <v>4</v>
      </c>
      <c r="Q174" s="146">
        <v>4</v>
      </c>
    </row>
    <row r="175" spans="1:17" ht="21" hidden="1" x14ac:dyDescent="0.25">
      <c r="A175" s="166" t="s">
        <v>244</v>
      </c>
      <c r="B175" s="166"/>
      <c r="C175" s="144" t="s">
        <v>206</v>
      </c>
      <c r="D175" s="144" t="s">
        <v>200</v>
      </c>
      <c r="E175" s="144" t="s">
        <v>243</v>
      </c>
      <c r="F175" s="144"/>
      <c r="G175" s="144"/>
      <c r="H175" s="144"/>
      <c r="I175" s="144"/>
      <c r="J175" s="144" t="s">
        <v>268</v>
      </c>
      <c r="K175" s="145">
        <v>0</v>
      </c>
      <c r="L175" s="147"/>
      <c r="M175" s="27"/>
      <c r="N175" s="27"/>
      <c r="O175" s="27"/>
      <c r="P175" s="27"/>
      <c r="Q175" s="27"/>
    </row>
    <row r="176" spans="1:17" hidden="1" x14ac:dyDescent="0.25">
      <c r="A176" s="212" t="s">
        <v>153</v>
      </c>
      <c r="B176" s="212"/>
      <c r="C176" s="48"/>
      <c r="D176" s="48"/>
      <c r="E176" s="48"/>
      <c r="F176" s="48"/>
      <c r="G176" s="48"/>
      <c r="H176" s="48"/>
      <c r="I176" s="48"/>
      <c r="J176" s="48"/>
      <c r="K176" s="180" t="s">
        <v>270</v>
      </c>
      <c r="L176" s="147"/>
      <c r="M176" s="27"/>
      <c r="N176" s="27"/>
      <c r="O176" s="27"/>
      <c r="P176" s="27"/>
      <c r="Q176" s="27"/>
    </row>
    <row r="177" spans="1:17" hidden="1" x14ac:dyDescent="0.25">
      <c r="A177" s="159" t="s">
        <v>246</v>
      </c>
      <c r="B177" s="213"/>
      <c r="C177" s="160" t="s">
        <v>214</v>
      </c>
      <c r="D177" s="160"/>
      <c r="E177" s="160"/>
      <c r="F177" s="160"/>
      <c r="G177" s="160"/>
      <c r="H177" s="160"/>
      <c r="I177" s="160"/>
      <c r="J177" s="160"/>
      <c r="K177" s="161">
        <f>K180</f>
        <v>0</v>
      </c>
      <c r="L177" s="147"/>
      <c r="M177" s="27"/>
      <c r="N177" s="27"/>
      <c r="O177" s="27"/>
      <c r="P177" s="27"/>
      <c r="Q177" s="27"/>
    </row>
    <row r="178" spans="1:17" hidden="1" x14ac:dyDescent="0.25">
      <c r="A178" s="156" t="s">
        <v>177</v>
      </c>
      <c r="B178" s="214"/>
      <c r="C178" s="157" t="s">
        <v>214</v>
      </c>
      <c r="D178" s="157" t="s">
        <v>200</v>
      </c>
      <c r="E178" s="157"/>
      <c r="F178" s="157"/>
      <c r="G178" s="157"/>
      <c r="H178" s="157"/>
      <c r="I178" s="157"/>
      <c r="J178" s="157"/>
      <c r="K178" s="158">
        <f>K179</f>
        <v>0</v>
      </c>
      <c r="L178" s="147"/>
      <c r="M178" s="27"/>
      <c r="N178" s="27"/>
      <c r="O178" s="27"/>
      <c r="P178" s="27"/>
      <c r="Q178" s="27"/>
    </row>
    <row r="179" spans="1:17" ht="31.2" hidden="1" x14ac:dyDescent="0.25">
      <c r="A179" s="142" t="s">
        <v>263</v>
      </c>
      <c r="B179" s="178"/>
      <c r="C179" s="144" t="s">
        <v>214</v>
      </c>
      <c r="D179" s="144" t="s">
        <v>200</v>
      </c>
      <c r="E179" s="144" t="s">
        <v>247</v>
      </c>
      <c r="F179" s="144"/>
      <c r="G179" s="144"/>
      <c r="H179" s="144"/>
      <c r="I179" s="144"/>
      <c r="J179" s="144"/>
      <c r="K179" s="145">
        <f>K180</f>
        <v>0</v>
      </c>
      <c r="L179" s="147"/>
      <c r="M179" s="27"/>
      <c r="N179" s="27"/>
      <c r="O179" s="27"/>
      <c r="P179" s="27"/>
      <c r="Q179" s="27"/>
    </row>
    <row r="180" spans="1:17" ht="22.5" hidden="1" customHeight="1" x14ac:dyDescent="0.25">
      <c r="A180" s="142" t="s">
        <v>248</v>
      </c>
      <c r="B180" s="178"/>
      <c r="C180" s="144" t="s">
        <v>214</v>
      </c>
      <c r="D180" s="144" t="s">
        <v>200</v>
      </c>
      <c r="E180" s="144" t="s">
        <v>249</v>
      </c>
      <c r="F180" s="144"/>
      <c r="G180" s="144"/>
      <c r="H180" s="144"/>
      <c r="I180" s="144"/>
      <c r="J180" s="144"/>
      <c r="K180" s="145">
        <f>K181</f>
        <v>0</v>
      </c>
      <c r="L180" s="147"/>
      <c r="M180" s="27"/>
      <c r="N180" s="27"/>
      <c r="O180" s="27"/>
      <c r="P180" s="27"/>
      <c r="Q180" s="27"/>
    </row>
    <row r="181" spans="1:17" ht="45.75" hidden="1" customHeight="1" x14ac:dyDescent="0.25">
      <c r="A181" s="142" t="s">
        <v>231</v>
      </c>
      <c r="B181" s="178"/>
      <c r="C181" s="144" t="s">
        <v>214</v>
      </c>
      <c r="D181" s="144" t="s">
        <v>200</v>
      </c>
      <c r="E181" s="144" t="s">
        <v>249</v>
      </c>
      <c r="F181" s="144"/>
      <c r="G181" s="144"/>
      <c r="H181" s="144"/>
      <c r="I181" s="144"/>
      <c r="J181" s="144" t="s">
        <v>230</v>
      </c>
      <c r="K181" s="145">
        <f>K182+K183</f>
        <v>0</v>
      </c>
      <c r="L181" s="147"/>
      <c r="M181" s="27"/>
      <c r="N181" s="27"/>
      <c r="O181" s="27"/>
      <c r="P181" s="27"/>
      <c r="Q181" s="27"/>
    </row>
    <row r="182" spans="1:17" ht="45.75" hidden="1" customHeight="1" x14ac:dyDescent="0.25">
      <c r="A182" s="142" t="s">
        <v>231</v>
      </c>
      <c r="B182" s="178"/>
      <c r="C182" s="144" t="s">
        <v>214</v>
      </c>
      <c r="D182" s="144" t="s">
        <v>200</v>
      </c>
      <c r="E182" s="144" t="s">
        <v>249</v>
      </c>
      <c r="F182" s="144"/>
      <c r="G182" s="144"/>
      <c r="H182" s="144"/>
      <c r="I182" s="144"/>
      <c r="J182" s="144" t="s">
        <v>265</v>
      </c>
      <c r="K182" s="145">
        <v>0</v>
      </c>
      <c r="L182" s="147"/>
      <c r="M182" s="27"/>
      <c r="N182" s="27"/>
      <c r="O182" s="27"/>
      <c r="P182" s="27"/>
      <c r="Q182" s="27"/>
    </row>
    <row r="183" spans="1:17" ht="23.25" hidden="1" customHeight="1" x14ac:dyDescent="0.25">
      <c r="A183" s="142" t="s">
        <v>233</v>
      </c>
      <c r="B183" s="178"/>
      <c r="C183" s="144" t="s">
        <v>214</v>
      </c>
      <c r="D183" s="144" t="s">
        <v>200</v>
      </c>
      <c r="E183" s="144" t="s">
        <v>249</v>
      </c>
      <c r="F183" s="144"/>
      <c r="G183" s="144"/>
      <c r="H183" s="144"/>
      <c r="I183" s="144"/>
      <c r="J183" s="144" t="s">
        <v>266</v>
      </c>
      <c r="K183" s="145">
        <v>0</v>
      </c>
      <c r="L183" s="147"/>
      <c r="M183" s="27"/>
      <c r="N183" s="27"/>
      <c r="O183" s="27"/>
      <c r="P183" s="27"/>
      <c r="Q183" s="27"/>
    </row>
    <row r="184" spans="1:17" ht="24" customHeight="1" x14ac:dyDescent="0.25">
      <c r="A184" s="165" t="s">
        <v>306</v>
      </c>
      <c r="B184" s="143" t="s">
        <v>1</v>
      </c>
      <c r="C184" s="144" t="s">
        <v>206</v>
      </c>
      <c r="D184" s="144" t="s">
        <v>200</v>
      </c>
      <c r="E184" s="144" t="s">
        <v>279</v>
      </c>
      <c r="F184" s="144" t="s">
        <v>270</v>
      </c>
      <c r="G184" s="144" t="s">
        <v>121</v>
      </c>
      <c r="H184" s="144" t="s">
        <v>307</v>
      </c>
      <c r="I184" s="144" t="s">
        <v>270</v>
      </c>
      <c r="J184" s="144" t="s">
        <v>308</v>
      </c>
      <c r="K184" s="145">
        <v>4</v>
      </c>
      <c r="L184" s="146">
        <v>4</v>
      </c>
      <c r="M184" s="146">
        <v>4</v>
      </c>
      <c r="N184" s="146">
        <v>4</v>
      </c>
      <c r="O184" s="146">
        <v>4</v>
      </c>
      <c r="P184" s="146">
        <v>4</v>
      </c>
      <c r="Q184" s="146">
        <v>4</v>
      </c>
    </row>
    <row r="185" spans="1:17" ht="13.8" thickBot="1" x14ac:dyDescent="0.3">
      <c r="A185" s="200" t="s">
        <v>197</v>
      </c>
      <c r="B185" s="215"/>
      <c r="C185" s="216"/>
      <c r="D185" s="216"/>
      <c r="E185" s="216"/>
      <c r="F185" s="216"/>
      <c r="G185" s="216"/>
      <c r="H185" s="216"/>
      <c r="I185" s="216"/>
      <c r="J185" s="216"/>
      <c r="K185" s="151">
        <f>K14+K75+K84+K103+K115+K169</f>
        <v>3555.1</v>
      </c>
      <c r="L185" s="151">
        <f>L14+L75+L84+L103+L115+L169+L159</f>
        <v>4494.0999999999995</v>
      </c>
      <c r="M185" s="151">
        <f>M14+M75+M84+M103+M115+M169+M159</f>
        <v>4504.2999999999993</v>
      </c>
      <c r="N185" s="151">
        <f>N14+N75+N84+N103+N115+N169+N159+N164</f>
        <v>4973.7000000000007</v>
      </c>
      <c r="O185" s="151">
        <f>O14+O75+O84+O103+O115+O169+O159+O164</f>
        <v>4989.1000000000004</v>
      </c>
      <c r="P185" s="151">
        <f>P14+P75+P84+P103+P115+P169+P159+P164</f>
        <v>5324.4</v>
      </c>
      <c r="Q185" s="151">
        <f>Q14+Q75+Q84+Q103+Q115+Q169+Q159+Q164</f>
        <v>5823.1</v>
      </c>
    </row>
  </sheetData>
  <mergeCells count="17">
    <mergeCell ref="L9:L11"/>
    <mergeCell ref="Q9:Q11"/>
    <mergeCell ref="A6:K6"/>
    <mergeCell ref="A7:K7"/>
    <mergeCell ref="A8:K8"/>
    <mergeCell ref="A9:A11"/>
    <mergeCell ref="K9:K11"/>
    <mergeCell ref="B9:B11"/>
    <mergeCell ref="C9:C11"/>
    <mergeCell ref="E9:I10"/>
    <mergeCell ref="H11:I11"/>
    <mergeCell ref="P9:P11"/>
    <mergeCell ref="D9:D11"/>
    <mergeCell ref="O9:O11"/>
    <mergeCell ref="J9:J11"/>
    <mergeCell ref="M9:M11"/>
    <mergeCell ref="N9:N11"/>
  </mergeCells>
  <pageMargins left="0.59055118110236204" right="0.196850393700787" top="0.196850393700787" bottom="0.196850393700787" header="0.511811023622047" footer="0.511811023622047"/>
  <pageSetup paperSize="9" orientation="landscape" r:id="rId1"/>
  <headerFooter alignWithMargins="0"/>
  <ignoredErrors>
    <ignoredError sqref="C9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4"/>
  <sheetViews>
    <sheetView workbookViewId="0">
      <selection activeCell="A5" sqref="A5"/>
    </sheetView>
  </sheetViews>
  <sheetFormatPr defaultRowHeight="13.2" x14ac:dyDescent="0.25"/>
  <cols>
    <col min="1" max="1" width="46.88671875" customWidth="1"/>
    <col min="2" max="2" width="5.6640625" hidden="1" customWidth="1"/>
    <col min="3" max="3" width="7.33203125" hidden="1" customWidth="1"/>
    <col min="4" max="4" width="7.6640625" hidden="1" customWidth="1"/>
    <col min="5" max="5" width="6.109375" customWidth="1"/>
    <col min="6" max="6" width="6.33203125" customWidth="1"/>
    <col min="7" max="7" width="5.6640625" customWidth="1"/>
    <col min="8" max="8" width="6.88671875" customWidth="1"/>
    <col min="9" max="9" width="4" customWidth="1"/>
    <col min="10" max="10" width="7.6640625" customWidth="1"/>
    <col min="11" max="11" width="7.5546875" customWidth="1"/>
    <col min="12" max="12" width="8.44140625" customWidth="1"/>
    <col min="13" max="13" width="0" hidden="1" customWidth="1"/>
  </cols>
  <sheetData>
    <row r="1" spans="1:17" x14ac:dyDescent="0.25">
      <c r="A1" s="15" t="s">
        <v>396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7" x14ac:dyDescent="0.25">
      <c r="A2" s="15" t="s">
        <v>190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7" x14ac:dyDescent="0.25">
      <c r="A3" s="15" t="s">
        <v>400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7" x14ac:dyDescent="0.25">
      <c r="A4" s="15" t="s">
        <v>425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7" x14ac:dyDescent="0.25">
      <c r="A5" s="15" t="s">
        <v>454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17" x14ac:dyDescent="0.25">
      <c r="A6" s="359" t="s">
        <v>256</v>
      </c>
      <c r="B6" s="359"/>
      <c r="C6" s="359"/>
      <c r="D6" s="359"/>
      <c r="E6" s="359"/>
      <c r="F6" s="359"/>
      <c r="G6" s="359"/>
      <c r="H6" s="359"/>
      <c r="I6" s="359"/>
      <c r="J6" s="359"/>
      <c r="K6" s="359"/>
      <c r="L6" s="15"/>
    </row>
    <row r="7" spans="1:17" x14ac:dyDescent="0.25">
      <c r="A7" s="359" t="s">
        <v>428</v>
      </c>
      <c r="B7" s="359"/>
      <c r="C7" s="359"/>
      <c r="D7" s="359"/>
      <c r="E7" s="359"/>
      <c r="F7" s="359"/>
      <c r="G7" s="359"/>
      <c r="H7" s="359"/>
      <c r="I7" s="359"/>
      <c r="J7" s="359"/>
      <c r="K7" s="359"/>
      <c r="L7" s="15"/>
    </row>
    <row r="8" spans="1:17" ht="13.8" thickBot="1" x14ac:dyDescent="0.3">
      <c r="A8" s="360"/>
      <c r="B8" s="360"/>
      <c r="C8" s="360"/>
      <c r="D8" s="360"/>
      <c r="E8" s="360"/>
      <c r="F8" s="360"/>
      <c r="G8" s="360"/>
      <c r="H8" s="360"/>
      <c r="I8" s="360"/>
      <c r="J8" s="360"/>
      <c r="K8" s="360"/>
      <c r="L8" s="15"/>
    </row>
    <row r="9" spans="1:17" ht="12.75" customHeight="1" x14ac:dyDescent="0.25">
      <c r="A9" s="363" t="s">
        <v>117</v>
      </c>
      <c r="B9" s="365"/>
      <c r="C9" s="365"/>
      <c r="D9" s="365"/>
      <c r="E9" s="365"/>
      <c r="F9" s="365"/>
      <c r="G9" s="365"/>
      <c r="H9" s="365"/>
      <c r="I9" s="365"/>
      <c r="J9" s="365"/>
      <c r="K9" s="361" t="s">
        <v>370</v>
      </c>
      <c r="L9" s="355" t="s">
        <v>371</v>
      </c>
      <c r="M9" s="358" t="s">
        <v>371</v>
      </c>
      <c r="N9" s="355" t="s">
        <v>371</v>
      </c>
      <c r="O9" s="355" t="s">
        <v>371</v>
      </c>
      <c r="P9" s="355" t="s">
        <v>371</v>
      </c>
      <c r="Q9" s="355" t="s">
        <v>371</v>
      </c>
    </row>
    <row r="10" spans="1:17" ht="6.75" customHeight="1" x14ac:dyDescent="0.25">
      <c r="A10" s="364"/>
      <c r="B10" s="366" t="s">
        <v>0</v>
      </c>
      <c r="C10" s="366"/>
      <c r="D10" s="368"/>
      <c r="E10" s="368"/>
      <c r="F10" s="368"/>
      <c r="G10" s="368"/>
      <c r="H10" s="368"/>
      <c r="I10" s="368"/>
      <c r="J10" s="368"/>
      <c r="K10" s="362"/>
      <c r="L10" s="355"/>
      <c r="M10" s="358"/>
      <c r="N10" s="355"/>
      <c r="O10" s="355"/>
      <c r="P10" s="355"/>
      <c r="Q10" s="355"/>
    </row>
    <row r="11" spans="1:17" ht="54.75" customHeight="1" x14ac:dyDescent="0.25">
      <c r="A11" s="364"/>
      <c r="B11" s="367"/>
      <c r="C11" s="130" t="s">
        <v>198</v>
      </c>
      <c r="D11" s="130" t="s">
        <v>119</v>
      </c>
      <c r="E11" s="130" t="s">
        <v>272</v>
      </c>
      <c r="F11" s="130" t="s">
        <v>273</v>
      </c>
      <c r="G11" s="130" t="s">
        <v>309</v>
      </c>
      <c r="H11" s="356" t="s">
        <v>310</v>
      </c>
      <c r="I11" s="357"/>
      <c r="J11" s="130" t="s">
        <v>120</v>
      </c>
      <c r="K11" s="362"/>
      <c r="L11" s="355"/>
      <c r="M11" s="358"/>
      <c r="N11" s="355"/>
      <c r="O11" s="355"/>
      <c r="P11" s="355"/>
      <c r="Q11" s="355"/>
    </row>
    <row r="12" spans="1:17" x14ac:dyDescent="0.25">
      <c r="A12" s="132">
        <v>1</v>
      </c>
      <c r="B12" s="130">
        <v>2</v>
      </c>
      <c r="C12" s="133">
        <v>3</v>
      </c>
      <c r="D12" s="133">
        <v>4</v>
      </c>
      <c r="E12" s="133">
        <v>2</v>
      </c>
      <c r="F12" s="133">
        <v>3</v>
      </c>
      <c r="G12" s="133">
        <v>4</v>
      </c>
      <c r="H12" s="133">
        <v>5</v>
      </c>
      <c r="I12" s="133">
        <v>6</v>
      </c>
      <c r="J12" s="133">
        <v>7</v>
      </c>
      <c r="K12" s="134">
        <v>8</v>
      </c>
      <c r="L12" s="104">
        <v>9</v>
      </c>
      <c r="M12" s="243"/>
      <c r="N12" s="104">
        <v>10</v>
      </c>
      <c r="O12" s="104">
        <v>11</v>
      </c>
      <c r="P12" s="104">
        <v>12</v>
      </c>
      <c r="Q12" s="104">
        <v>13</v>
      </c>
    </row>
    <row r="13" spans="1:17" ht="14.25" customHeight="1" x14ac:dyDescent="0.25">
      <c r="A13" s="135" t="s">
        <v>257</v>
      </c>
      <c r="B13" s="136">
        <v>753</v>
      </c>
      <c r="C13" s="137" t="s">
        <v>121</v>
      </c>
      <c r="D13" s="137" t="s">
        <v>121</v>
      </c>
      <c r="E13" s="137"/>
      <c r="F13" s="137"/>
      <c r="G13" s="137"/>
      <c r="H13" s="137"/>
      <c r="I13" s="137"/>
      <c r="J13" s="137"/>
      <c r="K13" s="138">
        <f t="shared" ref="K13:Q13" si="0">K14+K19+K24+K29</f>
        <v>545</v>
      </c>
      <c r="L13" s="139">
        <f t="shared" si="0"/>
        <v>545</v>
      </c>
      <c r="M13" s="139">
        <f t="shared" si="0"/>
        <v>545</v>
      </c>
      <c r="N13" s="139">
        <f t="shared" si="0"/>
        <v>945</v>
      </c>
      <c r="O13" s="139">
        <f t="shared" si="0"/>
        <v>945</v>
      </c>
      <c r="P13" s="139">
        <f t="shared" si="0"/>
        <v>1041.0999999999999</v>
      </c>
      <c r="Q13" s="139">
        <f t="shared" si="0"/>
        <v>1041</v>
      </c>
    </row>
    <row r="14" spans="1:17" ht="35.25" customHeight="1" x14ac:dyDescent="0.25">
      <c r="A14" s="140" t="s">
        <v>328</v>
      </c>
      <c r="B14" s="141" t="s">
        <v>1</v>
      </c>
      <c r="C14" s="137" t="s">
        <v>200</v>
      </c>
      <c r="D14" s="137" t="s">
        <v>121</v>
      </c>
      <c r="E14" s="137" t="s">
        <v>200</v>
      </c>
      <c r="F14" s="137" t="s">
        <v>270</v>
      </c>
      <c r="G14" s="137" t="s">
        <v>121</v>
      </c>
      <c r="H14" s="137" t="s">
        <v>278</v>
      </c>
      <c r="I14" s="137" t="s">
        <v>270</v>
      </c>
      <c r="J14" s="137" t="s">
        <v>12</v>
      </c>
      <c r="K14" s="138">
        <f t="shared" ref="K14:Q16" si="1">K15</f>
        <v>145</v>
      </c>
      <c r="L14" s="139">
        <f t="shared" si="1"/>
        <v>145</v>
      </c>
      <c r="M14" s="139">
        <f t="shared" si="1"/>
        <v>145</v>
      </c>
      <c r="N14" s="139">
        <f t="shared" si="1"/>
        <v>145</v>
      </c>
      <c r="O14" s="139">
        <f t="shared" si="1"/>
        <v>145</v>
      </c>
      <c r="P14" s="139">
        <f t="shared" si="1"/>
        <v>145</v>
      </c>
      <c r="Q14" s="139">
        <f t="shared" si="1"/>
        <v>145</v>
      </c>
    </row>
    <row r="15" spans="1:17" ht="25.5" customHeight="1" x14ac:dyDescent="0.25">
      <c r="A15" s="142" t="s">
        <v>239</v>
      </c>
      <c r="B15" s="141" t="s">
        <v>1</v>
      </c>
      <c r="C15" s="137" t="s">
        <v>200</v>
      </c>
      <c r="D15" s="137" t="s">
        <v>201</v>
      </c>
      <c r="E15" s="137" t="s">
        <v>200</v>
      </c>
      <c r="F15" s="137" t="s">
        <v>270</v>
      </c>
      <c r="G15" s="137" t="s">
        <v>121</v>
      </c>
      <c r="H15" s="137" t="s">
        <v>311</v>
      </c>
      <c r="I15" s="137" t="s">
        <v>270</v>
      </c>
      <c r="J15" s="137" t="s">
        <v>12</v>
      </c>
      <c r="K15" s="138">
        <f t="shared" si="1"/>
        <v>145</v>
      </c>
      <c r="L15" s="139">
        <f t="shared" si="1"/>
        <v>145</v>
      </c>
      <c r="M15" s="139">
        <f t="shared" si="1"/>
        <v>145</v>
      </c>
      <c r="N15" s="139">
        <f t="shared" si="1"/>
        <v>145</v>
      </c>
      <c r="O15" s="139">
        <f>O16</f>
        <v>145</v>
      </c>
      <c r="P15" s="139">
        <f>P16</f>
        <v>145</v>
      </c>
      <c r="Q15" s="139">
        <f>Q16</f>
        <v>145</v>
      </c>
    </row>
    <row r="16" spans="1:17" ht="22.5" customHeight="1" x14ac:dyDescent="0.25">
      <c r="A16" s="142" t="s">
        <v>354</v>
      </c>
      <c r="B16" s="143"/>
      <c r="C16" s="144"/>
      <c r="D16" s="144"/>
      <c r="E16" s="144" t="s">
        <v>200</v>
      </c>
      <c r="F16" s="144" t="s">
        <v>270</v>
      </c>
      <c r="G16" s="144" t="s">
        <v>121</v>
      </c>
      <c r="H16" s="144" t="s">
        <v>311</v>
      </c>
      <c r="I16" s="144" t="s">
        <v>270</v>
      </c>
      <c r="J16" s="144" t="s">
        <v>234</v>
      </c>
      <c r="K16" s="145">
        <f t="shared" si="1"/>
        <v>145</v>
      </c>
      <c r="L16" s="146">
        <f t="shared" si="1"/>
        <v>145</v>
      </c>
      <c r="M16" s="146">
        <f t="shared" si="1"/>
        <v>145</v>
      </c>
      <c r="N16" s="146">
        <f t="shared" si="1"/>
        <v>145</v>
      </c>
      <c r="O16" s="146">
        <f t="shared" si="1"/>
        <v>145</v>
      </c>
      <c r="P16" s="146">
        <f t="shared" si="1"/>
        <v>145</v>
      </c>
      <c r="Q16" s="146">
        <f t="shared" si="1"/>
        <v>145</v>
      </c>
    </row>
    <row r="17" spans="1:17" ht="21" x14ac:dyDescent="0.25">
      <c r="A17" s="142" t="s">
        <v>355</v>
      </c>
      <c r="B17" s="143" t="s">
        <v>1</v>
      </c>
      <c r="C17" s="144" t="s">
        <v>200</v>
      </c>
      <c r="D17" s="144" t="s">
        <v>201</v>
      </c>
      <c r="E17" s="144" t="s">
        <v>200</v>
      </c>
      <c r="F17" s="144" t="s">
        <v>270</v>
      </c>
      <c r="G17" s="144" t="s">
        <v>121</v>
      </c>
      <c r="H17" s="144" t="s">
        <v>311</v>
      </c>
      <c r="I17" s="144" t="s">
        <v>270</v>
      </c>
      <c r="J17" s="144" t="s">
        <v>288</v>
      </c>
      <c r="K17" s="145">
        <v>145</v>
      </c>
      <c r="L17" s="146">
        <v>145</v>
      </c>
      <c r="M17" s="146">
        <v>145</v>
      </c>
      <c r="N17" s="146">
        <v>145</v>
      </c>
      <c r="O17" s="146">
        <v>145</v>
      </c>
      <c r="P17" s="146">
        <v>145</v>
      </c>
      <c r="Q17" s="146">
        <v>145</v>
      </c>
    </row>
    <row r="18" spans="1:17" ht="10.5" customHeight="1" x14ac:dyDescent="0.25">
      <c r="A18" s="142"/>
      <c r="B18" s="143" t="s">
        <v>1</v>
      </c>
      <c r="C18" s="144" t="s">
        <v>200</v>
      </c>
      <c r="D18" s="144" t="s">
        <v>201</v>
      </c>
      <c r="E18" s="144"/>
      <c r="F18" s="144"/>
      <c r="G18" s="144"/>
      <c r="H18" s="144"/>
      <c r="I18" s="144"/>
      <c r="J18" s="144"/>
      <c r="K18" s="145"/>
      <c r="L18" s="147"/>
      <c r="M18" s="243"/>
      <c r="N18" s="27"/>
      <c r="O18" s="27"/>
      <c r="P18" s="27"/>
      <c r="Q18" s="27"/>
    </row>
    <row r="19" spans="1:17" ht="34.5" customHeight="1" x14ac:dyDescent="0.25">
      <c r="A19" s="142" t="s">
        <v>434</v>
      </c>
      <c r="B19" s="141" t="s">
        <v>1</v>
      </c>
      <c r="C19" s="137" t="s">
        <v>200</v>
      </c>
      <c r="D19" s="137" t="s">
        <v>202</v>
      </c>
      <c r="E19" s="137" t="s">
        <v>201</v>
      </c>
      <c r="F19" s="137" t="s">
        <v>270</v>
      </c>
      <c r="G19" s="137" t="s">
        <v>121</v>
      </c>
      <c r="H19" s="137" t="s">
        <v>278</v>
      </c>
      <c r="I19" s="137" t="s">
        <v>270</v>
      </c>
      <c r="J19" s="137" t="s">
        <v>12</v>
      </c>
      <c r="K19" s="138">
        <f t="shared" ref="K19:Q19" si="2">K20</f>
        <v>260</v>
      </c>
      <c r="L19" s="139">
        <f t="shared" si="2"/>
        <v>260</v>
      </c>
      <c r="M19" s="139">
        <f t="shared" si="2"/>
        <v>260</v>
      </c>
      <c r="N19" s="139">
        <f t="shared" si="2"/>
        <v>560</v>
      </c>
      <c r="O19" s="139">
        <f t="shared" si="2"/>
        <v>560</v>
      </c>
      <c r="P19" s="139">
        <f t="shared" si="2"/>
        <v>761.6</v>
      </c>
      <c r="Q19" s="139">
        <f t="shared" si="2"/>
        <v>761.5</v>
      </c>
    </row>
    <row r="20" spans="1:17" ht="24" customHeight="1" x14ac:dyDescent="0.25">
      <c r="A20" s="142" t="s">
        <v>324</v>
      </c>
      <c r="B20" s="141" t="s">
        <v>1</v>
      </c>
      <c r="C20" s="137" t="s">
        <v>200</v>
      </c>
      <c r="D20" s="137" t="s">
        <v>202</v>
      </c>
      <c r="E20" s="137" t="s">
        <v>201</v>
      </c>
      <c r="F20" s="137" t="s">
        <v>270</v>
      </c>
      <c r="G20" s="137" t="s">
        <v>121</v>
      </c>
      <c r="H20" s="137" t="s">
        <v>305</v>
      </c>
      <c r="I20" s="137" t="s">
        <v>270</v>
      </c>
      <c r="J20" s="137" t="s">
        <v>12</v>
      </c>
      <c r="K20" s="138">
        <f t="shared" ref="K20:Q21" si="3">K21</f>
        <v>260</v>
      </c>
      <c r="L20" s="139">
        <f t="shared" si="3"/>
        <v>260</v>
      </c>
      <c r="M20" s="139">
        <f t="shared" si="3"/>
        <v>260</v>
      </c>
      <c r="N20" s="139">
        <f t="shared" si="3"/>
        <v>560</v>
      </c>
      <c r="O20" s="139">
        <f t="shared" si="3"/>
        <v>560</v>
      </c>
      <c r="P20" s="139">
        <f t="shared" si="3"/>
        <v>761.6</v>
      </c>
      <c r="Q20" s="139">
        <f t="shared" si="3"/>
        <v>761.5</v>
      </c>
    </row>
    <row r="21" spans="1:17" ht="21" x14ac:dyDescent="0.25">
      <c r="A21" s="142" t="s">
        <v>354</v>
      </c>
      <c r="B21" s="143" t="s">
        <v>1</v>
      </c>
      <c r="C21" s="144" t="s">
        <v>200</v>
      </c>
      <c r="D21" s="144" t="s">
        <v>202</v>
      </c>
      <c r="E21" s="144" t="s">
        <v>201</v>
      </c>
      <c r="F21" s="144" t="s">
        <v>270</v>
      </c>
      <c r="G21" s="144" t="s">
        <v>121</v>
      </c>
      <c r="H21" s="144" t="s">
        <v>305</v>
      </c>
      <c r="I21" s="144" t="s">
        <v>270</v>
      </c>
      <c r="J21" s="144" t="s">
        <v>234</v>
      </c>
      <c r="K21" s="145">
        <f t="shared" si="3"/>
        <v>260</v>
      </c>
      <c r="L21" s="146">
        <f t="shared" si="3"/>
        <v>260</v>
      </c>
      <c r="M21" s="146">
        <f t="shared" si="3"/>
        <v>260</v>
      </c>
      <c r="N21" s="146">
        <f t="shared" si="3"/>
        <v>560</v>
      </c>
      <c r="O21" s="146">
        <f t="shared" si="3"/>
        <v>560</v>
      </c>
      <c r="P21" s="146">
        <f t="shared" si="3"/>
        <v>761.6</v>
      </c>
      <c r="Q21" s="146">
        <f t="shared" si="3"/>
        <v>761.5</v>
      </c>
    </row>
    <row r="22" spans="1:17" ht="21" x14ac:dyDescent="0.25">
      <c r="A22" s="142" t="s">
        <v>355</v>
      </c>
      <c r="B22" s="143"/>
      <c r="C22" s="144"/>
      <c r="D22" s="144"/>
      <c r="E22" s="144" t="s">
        <v>201</v>
      </c>
      <c r="F22" s="144" t="s">
        <v>270</v>
      </c>
      <c r="G22" s="144" t="s">
        <v>121</v>
      </c>
      <c r="H22" s="144" t="s">
        <v>305</v>
      </c>
      <c r="I22" s="144" t="s">
        <v>270</v>
      </c>
      <c r="J22" s="144" t="s">
        <v>288</v>
      </c>
      <c r="K22" s="145">
        <v>260</v>
      </c>
      <c r="L22" s="146">
        <v>260</v>
      </c>
      <c r="M22" s="146">
        <v>260</v>
      </c>
      <c r="N22" s="146">
        <v>560</v>
      </c>
      <c r="O22" s="146">
        <v>560</v>
      </c>
      <c r="P22" s="153">
        <v>761.6</v>
      </c>
      <c r="Q22" s="153">
        <v>761.5</v>
      </c>
    </row>
    <row r="23" spans="1:17" ht="12.75" customHeight="1" x14ac:dyDescent="0.25">
      <c r="A23" s="142"/>
      <c r="B23" s="143" t="s">
        <v>1</v>
      </c>
      <c r="C23" s="144" t="s">
        <v>200</v>
      </c>
      <c r="D23" s="144" t="s">
        <v>202</v>
      </c>
      <c r="E23" s="144"/>
      <c r="F23" s="144"/>
      <c r="G23" s="144"/>
      <c r="H23" s="144"/>
      <c r="I23" s="144"/>
      <c r="J23" s="144"/>
      <c r="K23" s="145"/>
      <c r="L23" s="147"/>
      <c r="M23" s="243"/>
      <c r="N23" s="27"/>
      <c r="O23" s="27"/>
      <c r="P23" s="27"/>
      <c r="Q23" s="27"/>
    </row>
    <row r="24" spans="1:17" ht="46.5" customHeight="1" x14ac:dyDescent="0.25">
      <c r="A24" s="140" t="s">
        <v>437</v>
      </c>
      <c r="B24" s="141" t="s">
        <v>1</v>
      </c>
      <c r="C24" s="144" t="s">
        <v>200</v>
      </c>
      <c r="D24" s="144" t="s">
        <v>202</v>
      </c>
      <c r="E24" s="144" t="s">
        <v>204</v>
      </c>
      <c r="F24" s="144" t="s">
        <v>270</v>
      </c>
      <c r="G24" s="144" t="s">
        <v>121</v>
      </c>
      <c r="H24" s="144" t="s">
        <v>278</v>
      </c>
      <c r="I24" s="144" t="s">
        <v>270</v>
      </c>
      <c r="J24" s="144" t="s">
        <v>12</v>
      </c>
      <c r="K24" s="145">
        <f t="shared" ref="K24:Q24" si="4">K26</f>
        <v>40</v>
      </c>
      <c r="L24" s="146">
        <f t="shared" si="4"/>
        <v>40</v>
      </c>
      <c r="M24" s="146">
        <f t="shared" si="4"/>
        <v>40</v>
      </c>
      <c r="N24" s="146">
        <f t="shared" si="4"/>
        <v>73.5</v>
      </c>
      <c r="O24" s="146">
        <f t="shared" si="4"/>
        <v>73.5</v>
      </c>
      <c r="P24" s="146">
        <f t="shared" si="4"/>
        <v>0</v>
      </c>
      <c r="Q24" s="146">
        <f t="shared" si="4"/>
        <v>0</v>
      </c>
    </row>
    <row r="25" spans="1:17" ht="23.25" customHeight="1" x14ac:dyDescent="0.25">
      <c r="A25" s="142" t="s">
        <v>326</v>
      </c>
      <c r="B25" s="143" t="s">
        <v>1</v>
      </c>
      <c r="C25" s="144" t="s">
        <v>200</v>
      </c>
      <c r="D25" s="144" t="s">
        <v>202</v>
      </c>
      <c r="E25" s="144" t="s">
        <v>204</v>
      </c>
      <c r="F25" s="144" t="s">
        <v>270</v>
      </c>
      <c r="G25" s="144" t="s">
        <v>121</v>
      </c>
      <c r="H25" s="144" t="s">
        <v>322</v>
      </c>
      <c r="I25" s="144" t="s">
        <v>270</v>
      </c>
      <c r="J25" s="144" t="s">
        <v>12</v>
      </c>
      <c r="K25" s="145">
        <v>40</v>
      </c>
      <c r="L25" s="146">
        <v>40</v>
      </c>
      <c r="M25" s="146">
        <v>40</v>
      </c>
      <c r="N25" s="146">
        <v>73.5</v>
      </c>
      <c r="O25" s="146">
        <v>73.5</v>
      </c>
      <c r="P25" s="146">
        <v>0</v>
      </c>
      <c r="Q25" s="146">
        <v>0</v>
      </c>
    </row>
    <row r="26" spans="1:17" ht="24" customHeight="1" x14ac:dyDescent="0.25">
      <c r="A26" s="142" t="s">
        <v>354</v>
      </c>
      <c r="B26" s="143" t="s">
        <v>1</v>
      </c>
      <c r="C26" s="144" t="s">
        <v>200</v>
      </c>
      <c r="D26" s="144" t="s">
        <v>202</v>
      </c>
      <c r="E26" s="144" t="s">
        <v>204</v>
      </c>
      <c r="F26" s="144" t="s">
        <v>270</v>
      </c>
      <c r="G26" s="144" t="s">
        <v>121</v>
      </c>
      <c r="H26" s="144" t="s">
        <v>322</v>
      </c>
      <c r="I26" s="144" t="s">
        <v>270</v>
      </c>
      <c r="J26" s="144" t="s">
        <v>234</v>
      </c>
      <c r="K26" s="145">
        <f t="shared" ref="K26:Q26" si="5">K27</f>
        <v>40</v>
      </c>
      <c r="L26" s="146">
        <f t="shared" si="5"/>
        <v>40</v>
      </c>
      <c r="M26" s="146">
        <f t="shared" si="5"/>
        <v>40</v>
      </c>
      <c r="N26" s="146">
        <f t="shared" si="5"/>
        <v>73.5</v>
      </c>
      <c r="O26" s="146">
        <f t="shared" si="5"/>
        <v>73.5</v>
      </c>
      <c r="P26" s="146">
        <f t="shared" si="5"/>
        <v>0</v>
      </c>
      <c r="Q26" s="146">
        <f t="shared" si="5"/>
        <v>0</v>
      </c>
    </row>
    <row r="27" spans="1:17" ht="21.75" customHeight="1" x14ac:dyDescent="0.25">
      <c r="A27" s="142" t="s">
        <v>355</v>
      </c>
      <c r="B27" s="141" t="s">
        <v>1</v>
      </c>
      <c r="C27" s="137" t="s">
        <v>200</v>
      </c>
      <c r="D27" s="137" t="s">
        <v>99</v>
      </c>
      <c r="E27" s="137" t="s">
        <v>204</v>
      </c>
      <c r="F27" s="137" t="s">
        <v>270</v>
      </c>
      <c r="G27" s="137" t="s">
        <v>121</v>
      </c>
      <c r="H27" s="137" t="s">
        <v>322</v>
      </c>
      <c r="I27" s="144" t="s">
        <v>270</v>
      </c>
      <c r="J27" s="144" t="s">
        <v>288</v>
      </c>
      <c r="K27" s="145">
        <v>40</v>
      </c>
      <c r="L27" s="146">
        <v>40</v>
      </c>
      <c r="M27" s="146">
        <v>40</v>
      </c>
      <c r="N27" s="146">
        <v>73.5</v>
      </c>
      <c r="O27" s="146">
        <v>73.5</v>
      </c>
      <c r="P27" s="153">
        <v>0</v>
      </c>
      <c r="Q27" s="153">
        <v>0</v>
      </c>
    </row>
    <row r="28" spans="1:17" ht="15" customHeight="1" x14ac:dyDescent="0.25">
      <c r="A28" s="140"/>
      <c r="B28" s="141" t="s">
        <v>1</v>
      </c>
      <c r="C28" s="137" t="s">
        <v>200</v>
      </c>
      <c r="D28" s="137" t="s">
        <v>99</v>
      </c>
      <c r="E28" s="137"/>
      <c r="F28" s="137"/>
      <c r="G28" s="137"/>
      <c r="H28" s="137"/>
      <c r="I28" s="148"/>
      <c r="J28" s="148"/>
      <c r="K28" s="149"/>
      <c r="L28" s="147"/>
      <c r="M28" s="243"/>
      <c r="N28" s="27"/>
      <c r="O28" s="27"/>
      <c r="P28" s="27"/>
      <c r="Q28" s="27"/>
    </row>
    <row r="29" spans="1:17" ht="35.25" customHeight="1" x14ac:dyDescent="0.25">
      <c r="A29" s="140" t="s">
        <v>435</v>
      </c>
      <c r="B29" s="143" t="s">
        <v>1</v>
      </c>
      <c r="C29" s="144" t="s">
        <v>200</v>
      </c>
      <c r="D29" s="144" t="s">
        <v>99</v>
      </c>
      <c r="E29" s="144" t="s">
        <v>202</v>
      </c>
      <c r="F29" s="144" t="s">
        <v>270</v>
      </c>
      <c r="G29" s="144" t="s">
        <v>121</v>
      </c>
      <c r="H29" s="144" t="s">
        <v>305</v>
      </c>
      <c r="I29" s="144" t="s">
        <v>270</v>
      </c>
      <c r="J29" s="144" t="s">
        <v>12</v>
      </c>
      <c r="K29" s="145">
        <f t="shared" ref="K29:Q31" si="6">K30</f>
        <v>100</v>
      </c>
      <c r="L29" s="242">
        <f t="shared" si="6"/>
        <v>100</v>
      </c>
      <c r="M29" s="242">
        <f t="shared" si="6"/>
        <v>100</v>
      </c>
      <c r="N29" s="153">
        <f t="shared" si="6"/>
        <v>166.5</v>
      </c>
      <c r="O29" s="153">
        <f t="shared" si="6"/>
        <v>166.5</v>
      </c>
      <c r="P29" s="153">
        <f t="shared" si="6"/>
        <v>134.5</v>
      </c>
      <c r="Q29" s="153">
        <f t="shared" si="6"/>
        <v>134.5</v>
      </c>
    </row>
    <row r="30" spans="1:17" ht="23.25" customHeight="1" x14ac:dyDescent="0.25">
      <c r="A30" s="142" t="s">
        <v>324</v>
      </c>
      <c r="B30" s="143" t="s">
        <v>1</v>
      </c>
      <c r="C30" s="144" t="s">
        <v>200</v>
      </c>
      <c r="D30" s="144" t="s">
        <v>99</v>
      </c>
      <c r="E30" s="144" t="s">
        <v>202</v>
      </c>
      <c r="F30" s="144" t="s">
        <v>270</v>
      </c>
      <c r="G30" s="144" t="s">
        <v>121</v>
      </c>
      <c r="H30" s="144" t="s">
        <v>305</v>
      </c>
      <c r="I30" s="144" t="s">
        <v>270</v>
      </c>
      <c r="J30" s="144" t="s">
        <v>12</v>
      </c>
      <c r="K30" s="145">
        <f t="shared" si="6"/>
        <v>100</v>
      </c>
      <c r="L30" s="242">
        <f t="shared" si="6"/>
        <v>100</v>
      </c>
      <c r="M30" s="242">
        <f t="shared" si="6"/>
        <v>100</v>
      </c>
      <c r="N30" s="153">
        <f t="shared" si="6"/>
        <v>166.5</v>
      </c>
      <c r="O30" s="153">
        <f t="shared" si="6"/>
        <v>166.5</v>
      </c>
      <c r="P30" s="153">
        <f t="shared" si="6"/>
        <v>134.5</v>
      </c>
      <c r="Q30" s="153">
        <f t="shared" si="6"/>
        <v>134.5</v>
      </c>
    </row>
    <row r="31" spans="1:17" ht="24.75" customHeight="1" x14ac:dyDescent="0.25">
      <c r="A31" s="142" t="s">
        <v>354</v>
      </c>
      <c r="B31" s="143" t="s">
        <v>1</v>
      </c>
      <c r="C31" s="144" t="s">
        <v>200</v>
      </c>
      <c r="D31" s="144" t="s">
        <v>99</v>
      </c>
      <c r="E31" s="144" t="s">
        <v>202</v>
      </c>
      <c r="F31" s="144" t="s">
        <v>270</v>
      </c>
      <c r="G31" s="144" t="s">
        <v>121</v>
      </c>
      <c r="H31" s="144" t="s">
        <v>305</v>
      </c>
      <c r="I31" s="144" t="s">
        <v>270</v>
      </c>
      <c r="J31" s="144" t="s">
        <v>234</v>
      </c>
      <c r="K31" s="145">
        <f t="shared" si="6"/>
        <v>100</v>
      </c>
      <c r="L31" s="242">
        <f t="shared" si="6"/>
        <v>100</v>
      </c>
      <c r="M31" s="242">
        <f t="shared" si="6"/>
        <v>100</v>
      </c>
      <c r="N31" s="153">
        <f t="shared" si="6"/>
        <v>166.5</v>
      </c>
      <c r="O31" s="153">
        <f t="shared" si="6"/>
        <v>166.5</v>
      </c>
      <c r="P31" s="153">
        <f t="shared" si="6"/>
        <v>134.5</v>
      </c>
      <c r="Q31" s="153">
        <f t="shared" si="6"/>
        <v>134.5</v>
      </c>
    </row>
    <row r="32" spans="1:17" ht="24" customHeight="1" x14ac:dyDescent="0.25">
      <c r="A32" s="142" t="s">
        <v>355</v>
      </c>
      <c r="B32" s="143" t="s">
        <v>1</v>
      </c>
      <c r="C32" s="144" t="s">
        <v>200</v>
      </c>
      <c r="D32" s="144" t="s">
        <v>99</v>
      </c>
      <c r="E32" s="144" t="s">
        <v>202</v>
      </c>
      <c r="F32" s="144" t="s">
        <v>270</v>
      </c>
      <c r="G32" s="144" t="s">
        <v>121</v>
      </c>
      <c r="H32" s="144" t="s">
        <v>305</v>
      </c>
      <c r="I32" s="144" t="s">
        <v>270</v>
      </c>
      <c r="J32" s="144" t="s">
        <v>288</v>
      </c>
      <c r="K32" s="145">
        <v>100</v>
      </c>
      <c r="L32" s="242">
        <v>100</v>
      </c>
      <c r="M32" s="242">
        <v>100</v>
      </c>
      <c r="N32" s="153">
        <v>166.5</v>
      </c>
      <c r="O32" s="153">
        <v>166.5</v>
      </c>
      <c r="P32" s="104">
        <v>134.5</v>
      </c>
      <c r="Q32" s="104">
        <v>134.5</v>
      </c>
    </row>
    <row r="33" spans="1:17" ht="9" customHeight="1" x14ac:dyDescent="0.25">
      <c r="A33" s="142"/>
      <c r="B33" s="143"/>
      <c r="C33" s="144"/>
      <c r="D33" s="144"/>
      <c r="E33" s="144"/>
      <c r="F33" s="144"/>
      <c r="G33" s="144"/>
      <c r="H33" s="144"/>
      <c r="I33" s="144"/>
      <c r="J33" s="144"/>
      <c r="K33" s="145"/>
      <c r="L33" s="147"/>
      <c r="M33" s="243"/>
      <c r="N33" s="32"/>
      <c r="O33" s="27"/>
      <c r="P33" s="27"/>
      <c r="Q33" s="27"/>
    </row>
    <row r="34" spans="1:17" ht="44.25" hidden="1" customHeight="1" x14ac:dyDescent="0.25">
      <c r="A34" s="140" t="s">
        <v>357</v>
      </c>
      <c r="B34" s="143"/>
      <c r="C34" s="144"/>
      <c r="D34" s="144"/>
      <c r="E34" s="144" t="s">
        <v>283</v>
      </c>
      <c r="F34" s="144" t="s">
        <v>270</v>
      </c>
      <c r="G34" s="144" t="s">
        <v>121</v>
      </c>
      <c r="H34" s="144" t="s">
        <v>278</v>
      </c>
      <c r="I34" s="144" t="s">
        <v>270</v>
      </c>
      <c r="J34" s="144" t="s">
        <v>12</v>
      </c>
      <c r="K34" s="145">
        <f>K35</f>
        <v>0</v>
      </c>
      <c r="L34" s="146">
        <f>L35</f>
        <v>0</v>
      </c>
      <c r="M34" s="145">
        <f>M35</f>
        <v>175.7</v>
      </c>
      <c r="N34" s="32"/>
      <c r="O34" s="27"/>
      <c r="P34" s="27"/>
      <c r="Q34" s="27"/>
    </row>
    <row r="35" spans="1:17" ht="34.5" hidden="1" customHeight="1" x14ac:dyDescent="0.25">
      <c r="A35" s="142" t="s">
        <v>356</v>
      </c>
      <c r="B35" s="143"/>
      <c r="C35" s="144"/>
      <c r="D35" s="144"/>
      <c r="E35" s="144" t="s">
        <v>283</v>
      </c>
      <c r="F35" s="144" t="s">
        <v>281</v>
      </c>
      <c r="G35" s="144" t="s">
        <v>121</v>
      </c>
      <c r="H35" s="144" t="s">
        <v>278</v>
      </c>
      <c r="I35" s="144" t="s">
        <v>270</v>
      </c>
      <c r="J35" s="144" t="s">
        <v>12</v>
      </c>
      <c r="K35" s="145">
        <v>0</v>
      </c>
      <c r="L35" s="146">
        <v>0</v>
      </c>
      <c r="M35" s="145">
        <f>62.5+M39</f>
        <v>175.7</v>
      </c>
      <c r="N35" s="32"/>
      <c r="O35" s="27"/>
      <c r="P35" s="27"/>
      <c r="Q35" s="27"/>
    </row>
    <row r="36" spans="1:17" ht="23.25" hidden="1" customHeight="1" x14ac:dyDescent="0.25">
      <c r="A36" s="142" t="s">
        <v>219</v>
      </c>
      <c r="B36" s="143"/>
      <c r="C36" s="144"/>
      <c r="D36" s="144"/>
      <c r="E36" s="144" t="s">
        <v>283</v>
      </c>
      <c r="F36" s="144" t="s">
        <v>281</v>
      </c>
      <c r="G36" s="144" t="s">
        <v>121</v>
      </c>
      <c r="H36" s="144" t="s">
        <v>287</v>
      </c>
      <c r="I36" s="144" t="s">
        <v>270</v>
      </c>
      <c r="J36" s="144" t="s">
        <v>12</v>
      </c>
      <c r="K36" s="145">
        <v>0</v>
      </c>
      <c r="L36" s="146">
        <v>0</v>
      </c>
      <c r="M36" s="145">
        <v>62.5</v>
      </c>
      <c r="N36" s="32"/>
      <c r="O36" s="27"/>
      <c r="P36" s="27"/>
      <c r="Q36" s="27"/>
    </row>
    <row r="37" spans="1:17" ht="21" hidden="1" x14ac:dyDescent="0.25">
      <c r="A37" s="142" t="s">
        <v>233</v>
      </c>
      <c r="B37" s="143"/>
      <c r="C37" s="144"/>
      <c r="D37" s="144"/>
      <c r="E37" s="144" t="s">
        <v>283</v>
      </c>
      <c r="F37" s="144" t="s">
        <v>281</v>
      </c>
      <c r="G37" s="144" t="s">
        <v>121</v>
      </c>
      <c r="H37" s="144" t="s">
        <v>287</v>
      </c>
      <c r="I37" s="144" t="s">
        <v>270</v>
      </c>
      <c r="J37" s="144" t="s">
        <v>234</v>
      </c>
      <c r="K37" s="145">
        <v>0</v>
      </c>
      <c r="L37" s="146">
        <v>0</v>
      </c>
      <c r="M37" s="145">
        <v>62.5</v>
      </c>
      <c r="N37" s="32"/>
      <c r="O37" s="27"/>
      <c r="P37" s="27"/>
      <c r="Q37" s="27"/>
    </row>
    <row r="38" spans="1:17" ht="21" hidden="1" x14ac:dyDescent="0.25">
      <c r="A38" s="142" t="s">
        <v>358</v>
      </c>
      <c r="B38" s="143"/>
      <c r="C38" s="144"/>
      <c r="D38" s="144"/>
      <c r="E38" s="144" t="s">
        <v>283</v>
      </c>
      <c r="F38" s="144" t="s">
        <v>281</v>
      </c>
      <c r="G38" s="144" t="s">
        <v>121</v>
      </c>
      <c r="H38" s="144" t="s">
        <v>287</v>
      </c>
      <c r="I38" s="144" t="s">
        <v>270</v>
      </c>
      <c r="J38" s="144" t="s">
        <v>288</v>
      </c>
      <c r="K38" s="145">
        <v>0</v>
      </c>
      <c r="L38" s="146">
        <v>0</v>
      </c>
      <c r="M38" s="145">
        <v>62.5</v>
      </c>
      <c r="N38" s="32"/>
      <c r="O38" s="27"/>
      <c r="P38" s="27"/>
      <c r="Q38" s="27"/>
    </row>
    <row r="39" spans="1:17" ht="24.75" hidden="1" customHeight="1" x14ac:dyDescent="0.25">
      <c r="A39" s="142" t="s">
        <v>238</v>
      </c>
      <c r="B39" s="143"/>
      <c r="C39" s="144"/>
      <c r="D39" s="144"/>
      <c r="E39" s="144" t="s">
        <v>283</v>
      </c>
      <c r="F39" s="144" t="s">
        <v>281</v>
      </c>
      <c r="G39" s="144" t="s">
        <v>121</v>
      </c>
      <c r="H39" s="144" t="s">
        <v>293</v>
      </c>
      <c r="I39" s="144" t="s">
        <v>270</v>
      </c>
      <c r="J39" s="144" t="s">
        <v>12</v>
      </c>
      <c r="K39" s="145">
        <f>K40+K42</f>
        <v>0</v>
      </c>
      <c r="L39" s="146">
        <f>L40+L42</f>
        <v>0</v>
      </c>
      <c r="M39" s="145">
        <f>M40+M42</f>
        <v>113.2</v>
      </c>
      <c r="N39" s="32"/>
      <c r="O39" s="27"/>
      <c r="P39" s="27"/>
      <c r="Q39" s="27"/>
    </row>
    <row r="40" spans="1:17" ht="51" hidden="1" customHeight="1" x14ac:dyDescent="0.25">
      <c r="A40" s="142" t="s">
        <v>231</v>
      </c>
      <c r="B40" s="143"/>
      <c r="C40" s="144"/>
      <c r="D40" s="144"/>
      <c r="E40" s="144" t="s">
        <v>283</v>
      </c>
      <c r="F40" s="144" t="s">
        <v>281</v>
      </c>
      <c r="G40" s="144" t="s">
        <v>121</v>
      </c>
      <c r="H40" s="144" t="s">
        <v>293</v>
      </c>
      <c r="I40" s="144" t="s">
        <v>270</v>
      </c>
      <c r="J40" s="144" t="s">
        <v>230</v>
      </c>
      <c r="K40" s="145">
        <f>K41</f>
        <v>0</v>
      </c>
      <c r="L40" s="146">
        <f>L41</f>
        <v>0</v>
      </c>
      <c r="M40" s="145">
        <f>M41</f>
        <v>93</v>
      </c>
      <c r="N40" s="32"/>
      <c r="O40" s="27"/>
      <c r="P40" s="27"/>
      <c r="Q40" s="27"/>
    </row>
    <row r="41" spans="1:17" ht="46.5" hidden="1" customHeight="1" x14ac:dyDescent="0.25">
      <c r="A41" s="142" t="s">
        <v>231</v>
      </c>
      <c r="B41" s="143"/>
      <c r="C41" s="144"/>
      <c r="D41" s="144"/>
      <c r="E41" s="144" t="s">
        <v>283</v>
      </c>
      <c r="F41" s="144" t="s">
        <v>281</v>
      </c>
      <c r="G41" s="144" t="s">
        <v>121</v>
      </c>
      <c r="H41" s="144" t="s">
        <v>293</v>
      </c>
      <c r="I41" s="144" t="s">
        <v>270</v>
      </c>
      <c r="J41" s="144" t="s">
        <v>284</v>
      </c>
      <c r="K41" s="145">
        <v>0</v>
      </c>
      <c r="L41" s="146">
        <v>0</v>
      </c>
      <c r="M41" s="145">
        <v>93</v>
      </c>
      <c r="N41" s="32"/>
      <c r="O41" s="27"/>
      <c r="P41" s="27"/>
      <c r="Q41" s="27"/>
    </row>
    <row r="42" spans="1:17" ht="21" hidden="1" x14ac:dyDescent="0.25">
      <c r="A42" s="142" t="s">
        <v>233</v>
      </c>
      <c r="B42" s="143"/>
      <c r="C42" s="144"/>
      <c r="D42" s="144"/>
      <c r="E42" s="144" t="s">
        <v>283</v>
      </c>
      <c r="F42" s="144" t="s">
        <v>281</v>
      </c>
      <c r="G42" s="144" t="s">
        <v>121</v>
      </c>
      <c r="H42" s="144" t="s">
        <v>293</v>
      </c>
      <c r="I42" s="144" t="s">
        <v>270</v>
      </c>
      <c r="J42" s="144" t="s">
        <v>234</v>
      </c>
      <c r="K42" s="145">
        <f>K43</f>
        <v>0</v>
      </c>
      <c r="L42" s="146">
        <f>L43</f>
        <v>0</v>
      </c>
      <c r="M42" s="145">
        <f>M43</f>
        <v>20.2</v>
      </c>
      <c r="N42" s="32"/>
      <c r="O42" s="27"/>
      <c r="P42" s="27"/>
      <c r="Q42" s="27"/>
    </row>
    <row r="43" spans="1:17" ht="21" hidden="1" x14ac:dyDescent="0.25">
      <c r="A43" s="142" t="s">
        <v>286</v>
      </c>
      <c r="B43" s="143"/>
      <c r="C43" s="144"/>
      <c r="D43" s="144"/>
      <c r="E43" s="144" t="s">
        <v>283</v>
      </c>
      <c r="F43" s="144" t="s">
        <v>281</v>
      </c>
      <c r="G43" s="144" t="s">
        <v>121</v>
      </c>
      <c r="H43" s="144" t="s">
        <v>293</v>
      </c>
      <c r="I43" s="144" t="s">
        <v>270</v>
      </c>
      <c r="J43" s="144" t="s">
        <v>288</v>
      </c>
      <c r="K43" s="145">
        <v>0</v>
      </c>
      <c r="L43" s="146">
        <v>0</v>
      </c>
      <c r="M43" s="145">
        <v>20.2</v>
      </c>
      <c r="N43" s="32"/>
      <c r="O43" s="27"/>
      <c r="P43" s="27"/>
      <c r="Q43" s="27"/>
    </row>
    <row r="44" spans="1:17" ht="8.25" hidden="1" customHeight="1" x14ac:dyDescent="0.25">
      <c r="A44" s="142"/>
      <c r="B44" s="143"/>
      <c r="C44" s="144"/>
      <c r="D44" s="144"/>
      <c r="E44" s="144"/>
      <c r="F44" s="144"/>
      <c r="G44" s="144"/>
      <c r="H44" s="144"/>
      <c r="I44" s="144"/>
      <c r="J44" s="144"/>
      <c r="K44" s="145"/>
      <c r="L44" s="147"/>
      <c r="M44" s="243"/>
      <c r="N44" s="32"/>
      <c r="O44" s="27"/>
      <c r="P44" s="27"/>
      <c r="Q44" s="27"/>
    </row>
    <row r="45" spans="1:17" ht="24" customHeight="1" x14ac:dyDescent="0.25">
      <c r="A45" s="150" t="s">
        <v>402</v>
      </c>
      <c r="B45" s="143"/>
      <c r="C45" s="144"/>
      <c r="D45" s="144"/>
      <c r="E45" s="144"/>
      <c r="F45" s="144" t="s">
        <v>270</v>
      </c>
      <c r="G45" s="144" t="s">
        <v>121</v>
      </c>
      <c r="H45" s="144" t="s">
        <v>278</v>
      </c>
      <c r="I45" s="144" t="s">
        <v>270</v>
      </c>
      <c r="J45" s="144" t="s">
        <v>12</v>
      </c>
      <c r="K45" s="145">
        <f>K46+K66</f>
        <v>0</v>
      </c>
      <c r="L45" s="151">
        <f>L60+L51</f>
        <v>939</v>
      </c>
      <c r="M45" s="151">
        <f>M60+M51</f>
        <v>939</v>
      </c>
      <c r="N45" s="151">
        <f>N60+N51+N46</f>
        <v>1015.6</v>
      </c>
      <c r="O45" s="151">
        <f>O60+O51+O46</f>
        <v>1015.6</v>
      </c>
      <c r="P45" s="151">
        <f>P60+P51+P46</f>
        <v>1220.5999999999999</v>
      </c>
      <c r="Q45" s="151">
        <f>Q60+Q51+Q46</f>
        <v>1686.3</v>
      </c>
    </row>
    <row r="46" spans="1:17" ht="34.5" customHeight="1" x14ac:dyDescent="0.25">
      <c r="A46" s="152" t="s">
        <v>390</v>
      </c>
      <c r="B46" s="143"/>
      <c r="C46" s="144"/>
      <c r="D46" s="144"/>
      <c r="E46" s="144" t="s">
        <v>214</v>
      </c>
      <c r="F46" s="144" t="s">
        <v>270</v>
      </c>
      <c r="G46" s="144" t="s">
        <v>200</v>
      </c>
      <c r="H46" s="144" t="s">
        <v>278</v>
      </c>
      <c r="I46" s="144" t="s">
        <v>270</v>
      </c>
      <c r="J46" s="144" t="s">
        <v>12</v>
      </c>
      <c r="K46" s="145">
        <f t="shared" ref="K46:L48" si="7">K47</f>
        <v>0</v>
      </c>
      <c r="L46" s="145">
        <f t="shared" si="7"/>
        <v>0</v>
      </c>
      <c r="M46" s="243"/>
      <c r="N46" s="104">
        <f t="shared" ref="N46:Q48" si="8">N47</f>
        <v>76.599999999999994</v>
      </c>
      <c r="O46" s="104">
        <f t="shared" si="8"/>
        <v>76.599999999999994</v>
      </c>
      <c r="P46" s="104">
        <f t="shared" si="8"/>
        <v>76.599999999999994</v>
      </c>
      <c r="Q46" s="104">
        <f t="shared" si="8"/>
        <v>76.599999999999994</v>
      </c>
    </row>
    <row r="47" spans="1:17" ht="25.5" customHeight="1" x14ac:dyDescent="0.25">
      <c r="A47" s="142" t="s">
        <v>391</v>
      </c>
      <c r="B47" s="143"/>
      <c r="C47" s="144"/>
      <c r="D47" s="144"/>
      <c r="E47" s="144" t="s">
        <v>214</v>
      </c>
      <c r="F47" s="144" t="s">
        <v>270</v>
      </c>
      <c r="G47" s="144" t="s">
        <v>200</v>
      </c>
      <c r="H47" s="144" t="s">
        <v>387</v>
      </c>
      <c r="I47" s="144" t="s">
        <v>270</v>
      </c>
      <c r="J47" s="144" t="s">
        <v>12</v>
      </c>
      <c r="K47" s="145">
        <f t="shared" si="7"/>
        <v>0</v>
      </c>
      <c r="L47" s="145">
        <f t="shared" si="7"/>
        <v>0</v>
      </c>
      <c r="M47" s="243"/>
      <c r="N47" s="104">
        <f t="shared" si="8"/>
        <v>76.599999999999994</v>
      </c>
      <c r="O47" s="104">
        <f t="shared" si="8"/>
        <v>76.599999999999994</v>
      </c>
      <c r="P47" s="104">
        <f t="shared" si="8"/>
        <v>76.599999999999994</v>
      </c>
      <c r="Q47" s="104">
        <f t="shared" si="8"/>
        <v>76.599999999999994</v>
      </c>
    </row>
    <row r="48" spans="1:17" ht="21.75" customHeight="1" x14ac:dyDescent="0.25">
      <c r="A48" s="142" t="s">
        <v>354</v>
      </c>
      <c r="B48" s="143"/>
      <c r="C48" s="144"/>
      <c r="D48" s="144"/>
      <c r="E48" s="144" t="s">
        <v>214</v>
      </c>
      <c r="F48" s="144" t="s">
        <v>270</v>
      </c>
      <c r="G48" s="144" t="s">
        <v>200</v>
      </c>
      <c r="H48" s="144" t="s">
        <v>387</v>
      </c>
      <c r="I48" s="144" t="s">
        <v>270</v>
      </c>
      <c r="J48" s="144" t="s">
        <v>234</v>
      </c>
      <c r="K48" s="145">
        <f t="shared" si="7"/>
        <v>0</v>
      </c>
      <c r="L48" s="145">
        <f t="shared" si="7"/>
        <v>0</v>
      </c>
      <c r="M48" s="243"/>
      <c r="N48" s="104">
        <f t="shared" si="8"/>
        <v>76.599999999999994</v>
      </c>
      <c r="O48" s="104">
        <f t="shared" si="8"/>
        <v>76.599999999999994</v>
      </c>
      <c r="P48" s="104">
        <f t="shared" si="8"/>
        <v>76.599999999999994</v>
      </c>
      <c r="Q48" s="104">
        <f t="shared" si="8"/>
        <v>76.599999999999994</v>
      </c>
    </row>
    <row r="49" spans="1:17" ht="24" customHeight="1" x14ac:dyDescent="0.25">
      <c r="A49" s="142" t="s">
        <v>355</v>
      </c>
      <c r="B49" s="143"/>
      <c r="C49" s="144"/>
      <c r="D49" s="144"/>
      <c r="E49" s="144" t="s">
        <v>214</v>
      </c>
      <c r="F49" s="144" t="s">
        <v>270</v>
      </c>
      <c r="G49" s="144" t="s">
        <v>200</v>
      </c>
      <c r="H49" s="144" t="s">
        <v>387</v>
      </c>
      <c r="I49" s="144" t="s">
        <v>270</v>
      </c>
      <c r="J49" s="144" t="s">
        <v>288</v>
      </c>
      <c r="K49" s="145">
        <f>K63</f>
        <v>0</v>
      </c>
      <c r="L49" s="145">
        <f>L63</f>
        <v>0</v>
      </c>
      <c r="M49" s="243"/>
      <c r="N49" s="104">
        <v>76.599999999999994</v>
      </c>
      <c r="O49" s="104">
        <v>76.599999999999994</v>
      </c>
      <c r="P49" s="104">
        <v>76.599999999999994</v>
      </c>
      <c r="Q49" s="104">
        <v>76.599999999999994</v>
      </c>
    </row>
    <row r="50" spans="1:17" ht="11.25" customHeight="1" x14ac:dyDescent="0.25">
      <c r="A50" s="142"/>
      <c r="B50" s="143"/>
      <c r="C50" s="144"/>
      <c r="D50" s="144"/>
      <c r="E50" s="144"/>
      <c r="F50" s="144"/>
      <c r="G50" s="144"/>
      <c r="H50" s="144"/>
      <c r="I50" s="144"/>
      <c r="J50" s="144"/>
      <c r="K50" s="145"/>
      <c r="L50" s="151"/>
      <c r="M50" s="243"/>
      <c r="N50" s="27"/>
      <c r="O50" s="27"/>
      <c r="P50" s="27"/>
      <c r="Q50" s="27"/>
    </row>
    <row r="51" spans="1:17" ht="36" customHeight="1" x14ac:dyDescent="0.25">
      <c r="A51" s="142" t="s">
        <v>439</v>
      </c>
      <c r="B51" s="143"/>
      <c r="C51" s="144"/>
      <c r="D51" s="144"/>
      <c r="E51" s="144" t="s">
        <v>302</v>
      </c>
      <c r="F51" s="144" t="s">
        <v>270</v>
      </c>
      <c r="G51" s="144" t="s">
        <v>121</v>
      </c>
      <c r="H51" s="144" t="s">
        <v>278</v>
      </c>
      <c r="I51" s="144" t="s">
        <v>270</v>
      </c>
      <c r="J51" s="144" t="s">
        <v>12</v>
      </c>
      <c r="K51" s="145">
        <v>0</v>
      </c>
      <c r="L51" s="151">
        <f t="shared" ref="L51:Q51" si="9">L52+L56</f>
        <v>19</v>
      </c>
      <c r="M51" s="151">
        <f t="shared" si="9"/>
        <v>19</v>
      </c>
      <c r="N51" s="151">
        <f t="shared" si="9"/>
        <v>19</v>
      </c>
      <c r="O51" s="151">
        <f t="shared" si="9"/>
        <v>19</v>
      </c>
      <c r="P51" s="151">
        <f t="shared" si="9"/>
        <v>19</v>
      </c>
      <c r="Q51" s="151">
        <f t="shared" si="9"/>
        <v>19</v>
      </c>
    </row>
    <row r="52" spans="1:17" ht="18.75" customHeight="1" x14ac:dyDescent="0.25">
      <c r="A52" s="142" t="s">
        <v>301</v>
      </c>
      <c r="B52" s="143"/>
      <c r="C52" s="144"/>
      <c r="D52" s="144"/>
      <c r="E52" s="144" t="s">
        <v>302</v>
      </c>
      <c r="F52" s="144" t="s">
        <v>270</v>
      </c>
      <c r="G52" s="144" t="s">
        <v>213</v>
      </c>
      <c r="H52" s="144" t="s">
        <v>303</v>
      </c>
      <c r="I52" s="144" t="s">
        <v>270</v>
      </c>
      <c r="J52" s="144" t="s">
        <v>12</v>
      </c>
      <c r="K52" s="145">
        <v>0</v>
      </c>
      <c r="L52" s="151">
        <f t="shared" ref="L52:Q53" si="10">L53</f>
        <v>11.9</v>
      </c>
      <c r="M52" s="151">
        <f t="shared" si="10"/>
        <v>11.9</v>
      </c>
      <c r="N52" s="151">
        <f t="shared" si="10"/>
        <v>11.9</v>
      </c>
      <c r="O52" s="151">
        <f t="shared" si="10"/>
        <v>11.9</v>
      </c>
      <c r="P52" s="151">
        <f t="shared" si="10"/>
        <v>11.9</v>
      </c>
      <c r="Q52" s="151">
        <f t="shared" si="10"/>
        <v>11.9</v>
      </c>
    </row>
    <row r="53" spans="1:17" ht="24" customHeight="1" x14ac:dyDescent="0.25">
      <c r="A53" s="142" t="s">
        <v>233</v>
      </c>
      <c r="B53" s="143"/>
      <c r="C53" s="144"/>
      <c r="D53" s="144"/>
      <c r="E53" s="144" t="s">
        <v>302</v>
      </c>
      <c r="F53" s="144" t="s">
        <v>270</v>
      </c>
      <c r="G53" s="144" t="s">
        <v>213</v>
      </c>
      <c r="H53" s="144" t="s">
        <v>303</v>
      </c>
      <c r="I53" s="144" t="s">
        <v>270</v>
      </c>
      <c r="J53" s="144" t="s">
        <v>234</v>
      </c>
      <c r="K53" s="145">
        <v>0</v>
      </c>
      <c r="L53" s="151">
        <f t="shared" si="10"/>
        <v>11.9</v>
      </c>
      <c r="M53" s="151">
        <f t="shared" si="10"/>
        <v>11.9</v>
      </c>
      <c r="N53" s="151">
        <f t="shared" si="10"/>
        <v>11.9</v>
      </c>
      <c r="O53" s="151">
        <f t="shared" si="10"/>
        <v>11.9</v>
      </c>
      <c r="P53" s="151">
        <f t="shared" si="10"/>
        <v>11.9</v>
      </c>
      <c r="Q53" s="151">
        <f t="shared" si="10"/>
        <v>11.9</v>
      </c>
    </row>
    <row r="54" spans="1:17" ht="21.75" customHeight="1" x14ac:dyDescent="0.25">
      <c r="A54" s="142" t="s">
        <v>286</v>
      </c>
      <c r="B54" s="143"/>
      <c r="C54" s="144"/>
      <c r="D54" s="144"/>
      <c r="E54" s="144" t="s">
        <v>302</v>
      </c>
      <c r="F54" s="144" t="s">
        <v>270</v>
      </c>
      <c r="G54" s="144" t="s">
        <v>213</v>
      </c>
      <c r="H54" s="144" t="s">
        <v>303</v>
      </c>
      <c r="I54" s="144" t="s">
        <v>270</v>
      </c>
      <c r="J54" s="144" t="s">
        <v>288</v>
      </c>
      <c r="K54" s="145">
        <v>0</v>
      </c>
      <c r="L54" s="151">
        <v>11.9</v>
      </c>
      <c r="M54" s="151">
        <v>11.9</v>
      </c>
      <c r="N54" s="151">
        <v>11.9</v>
      </c>
      <c r="O54" s="151">
        <v>11.9</v>
      </c>
      <c r="P54" s="151">
        <v>11.9</v>
      </c>
      <c r="Q54" s="151">
        <v>11.9</v>
      </c>
    </row>
    <row r="55" spans="1:17" ht="12.75" customHeight="1" x14ac:dyDescent="0.25">
      <c r="A55" s="142"/>
      <c r="B55" s="143"/>
      <c r="C55" s="144"/>
      <c r="D55" s="144"/>
      <c r="E55" s="144"/>
      <c r="F55" s="144"/>
      <c r="G55" s="144"/>
      <c r="H55" s="144"/>
      <c r="I55" s="144"/>
      <c r="J55" s="144"/>
      <c r="K55" s="145"/>
      <c r="L55" s="151"/>
      <c r="M55" s="245"/>
      <c r="N55" s="27"/>
      <c r="O55" s="27"/>
      <c r="P55" s="27"/>
      <c r="Q55" s="27"/>
    </row>
    <row r="56" spans="1:17" ht="21.75" customHeight="1" x14ac:dyDescent="0.25">
      <c r="A56" s="142" t="s">
        <v>304</v>
      </c>
      <c r="B56" s="143"/>
      <c r="C56" s="144"/>
      <c r="D56" s="144"/>
      <c r="E56" s="144" t="s">
        <v>302</v>
      </c>
      <c r="F56" s="144" t="s">
        <v>270</v>
      </c>
      <c r="G56" s="144" t="s">
        <v>215</v>
      </c>
      <c r="H56" s="144" t="s">
        <v>303</v>
      </c>
      <c r="I56" s="144" t="s">
        <v>270</v>
      </c>
      <c r="J56" s="144" t="s">
        <v>12</v>
      </c>
      <c r="K56" s="145">
        <v>0</v>
      </c>
      <c r="L56" s="151">
        <f t="shared" ref="L56:Q57" si="11">L57</f>
        <v>7.1</v>
      </c>
      <c r="M56" s="151">
        <f t="shared" si="11"/>
        <v>7.1</v>
      </c>
      <c r="N56" s="151">
        <f>N57</f>
        <v>7.1</v>
      </c>
      <c r="O56" s="151">
        <f>O57</f>
        <v>7.1</v>
      </c>
      <c r="P56" s="151">
        <f>P57</f>
        <v>7.1</v>
      </c>
      <c r="Q56" s="151">
        <f>Q57</f>
        <v>7.1</v>
      </c>
    </row>
    <row r="57" spans="1:17" ht="21.75" customHeight="1" x14ac:dyDescent="0.25">
      <c r="A57" s="142" t="s">
        <v>233</v>
      </c>
      <c r="B57" s="143"/>
      <c r="C57" s="144"/>
      <c r="D57" s="144"/>
      <c r="E57" s="144" t="s">
        <v>302</v>
      </c>
      <c r="F57" s="144" t="s">
        <v>270</v>
      </c>
      <c r="G57" s="144" t="s">
        <v>215</v>
      </c>
      <c r="H57" s="144" t="s">
        <v>303</v>
      </c>
      <c r="I57" s="144" t="s">
        <v>270</v>
      </c>
      <c r="J57" s="144" t="s">
        <v>234</v>
      </c>
      <c r="K57" s="145">
        <v>0</v>
      </c>
      <c r="L57" s="151">
        <f t="shared" si="11"/>
        <v>7.1</v>
      </c>
      <c r="M57" s="151">
        <f t="shared" si="11"/>
        <v>7.1</v>
      </c>
      <c r="N57" s="151">
        <f t="shared" si="11"/>
        <v>7.1</v>
      </c>
      <c r="O57" s="151">
        <f t="shared" si="11"/>
        <v>7.1</v>
      </c>
      <c r="P57" s="151">
        <f t="shared" si="11"/>
        <v>7.1</v>
      </c>
      <c r="Q57" s="151">
        <f t="shared" si="11"/>
        <v>7.1</v>
      </c>
    </row>
    <row r="58" spans="1:17" ht="21.75" customHeight="1" x14ac:dyDescent="0.25">
      <c r="A58" s="142" t="s">
        <v>286</v>
      </c>
      <c r="B58" s="143"/>
      <c r="C58" s="144"/>
      <c r="D58" s="144"/>
      <c r="E58" s="144" t="s">
        <v>302</v>
      </c>
      <c r="F58" s="144" t="s">
        <v>270</v>
      </c>
      <c r="G58" s="144" t="s">
        <v>215</v>
      </c>
      <c r="H58" s="144" t="s">
        <v>303</v>
      </c>
      <c r="I58" s="144" t="s">
        <v>270</v>
      </c>
      <c r="J58" s="144" t="s">
        <v>288</v>
      </c>
      <c r="K58" s="145">
        <v>0</v>
      </c>
      <c r="L58" s="151">
        <v>7.1</v>
      </c>
      <c r="M58" s="151">
        <v>7.1</v>
      </c>
      <c r="N58" s="151">
        <v>7.1</v>
      </c>
      <c r="O58" s="151">
        <v>7.1</v>
      </c>
      <c r="P58" s="151">
        <v>7.1</v>
      </c>
      <c r="Q58" s="151">
        <v>7.1</v>
      </c>
    </row>
    <row r="59" spans="1:17" ht="17.25" customHeight="1" x14ac:dyDescent="0.25">
      <c r="A59" s="142"/>
      <c r="B59" s="143"/>
      <c r="C59" s="144"/>
      <c r="D59" s="144"/>
      <c r="E59" s="144"/>
      <c r="F59" s="144"/>
      <c r="G59" s="144"/>
      <c r="H59" s="144"/>
      <c r="I59" s="144"/>
      <c r="J59" s="144"/>
      <c r="K59" s="145"/>
      <c r="L59" s="151"/>
      <c r="M59" s="243"/>
      <c r="N59" s="27"/>
      <c r="O59" s="27"/>
      <c r="P59" s="27"/>
      <c r="Q59" s="27"/>
    </row>
    <row r="60" spans="1:17" ht="33.75" customHeight="1" x14ac:dyDescent="0.25">
      <c r="A60" s="142" t="s">
        <v>440</v>
      </c>
      <c r="B60" s="143"/>
      <c r="C60" s="144"/>
      <c r="D60" s="144"/>
      <c r="E60" s="144" t="s">
        <v>206</v>
      </c>
      <c r="F60" s="144" t="s">
        <v>281</v>
      </c>
      <c r="G60" s="144" t="s">
        <v>121</v>
      </c>
      <c r="H60" s="144" t="s">
        <v>278</v>
      </c>
      <c r="I60" s="144" t="s">
        <v>270</v>
      </c>
      <c r="J60" s="144" t="s">
        <v>12</v>
      </c>
      <c r="K60" s="145">
        <v>0</v>
      </c>
      <c r="L60" s="151">
        <f t="shared" ref="L60:Q61" si="12">L61</f>
        <v>920</v>
      </c>
      <c r="M60" s="151">
        <f t="shared" si="12"/>
        <v>920</v>
      </c>
      <c r="N60" s="151">
        <f t="shared" si="12"/>
        <v>920</v>
      </c>
      <c r="O60" s="151">
        <f t="shared" si="12"/>
        <v>920</v>
      </c>
      <c r="P60" s="151">
        <f t="shared" si="12"/>
        <v>1125</v>
      </c>
      <c r="Q60" s="151">
        <f t="shared" si="12"/>
        <v>1590.7</v>
      </c>
    </row>
    <row r="61" spans="1:17" ht="68.25" customHeight="1" x14ac:dyDescent="0.25">
      <c r="A61" s="142" t="s">
        <v>376</v>
      </c>
      <c r="B61" s="143"/>
      <c r="C61" s="144"/>
      <c r="D61" s="144"/>
      <c r="E61" s="144" t="s">
        <v>206</v>
      </c>
      <c r="F61" s="144" t="s">
        <v>281</v>
      </c>
      <c r="G61" s="144" t="s">
        <v>200</v>
      </c>
      <c r="H61" s="144" t="s">
        <v>375</v>
      </c>
      <c r="I61" s="144" t="s">
        <v>270</v>
      </c>
      <c r="J61" s="144" t="s">
        <v>234</v>
      </c>
      <c r="K61" s="145">
        <v>0</v>
      </c>
      <c r="L61" s="151">
        <f t="shared" si="12"/>
        <v>920</v>
      </c>
      <c r="M61" s="151">
        <f t="shared" si="12"/>
        <v>920</v>
      </c>
      <c r="N61" s="151">
        <f t="shared" si="12"/>
        <v>920</v>
      </c>
      <c r="O61" s="151">
        <f t="shared" si="12"/>
        <v>920</v>
      </c>
      <c r="P61" s="151">
        <f t="shared" si="12"/>
        <v>1125</v>
      </c>
      <c r="Q61" s="151">
        <f t="shared" si="12"/>
        <v>1590.7</v>
      </c>
    </row>
    <row r="62" spans="1:17" ht="21.75" customHeight="1" x14ac:dyDescent="0.25">
      <c r="A62" s="142" t="s">
        <v>233</v>
      </c>
      <c r="B62" s="143"/>
      <c r="C62" s="144"/>
      <c r="D62" s="144"/>
      <c r="E62" s="144" t="s">
        <v>206</v>
      </c>
      <c r="F62" s="144" t="s">
        <v>281</v>
      </c>
      <c r="G62" s="144" t="s">
        <v>200</v>
      </c>
      <c r="H62" s="144" t="s">
        <v>375</v>
      </c>
      <c r="I62" s="144" t="s">
        <v>270</v>
      </c>
      <c r="J62" s="144" t="s">
        <v>234</v>
      </c>
      <c r="K62" s="145">
        <v>0</v>
      </c>
      <c r="L62" s="151">
        <f t="shared" ref="L62:Q62" si="13">L64</f>
        <v>920</v>
      </c>
      <c r="M62" s="151">
        <f t="shared" si="13"/>
        <v>920</v>
      </c>
      <c r="N62" s="151">
        <f t="shared" si="13"/>
        <v>920</v>
      </c>
      <c r="O62" s="151">
        <f t="shared" si="13"/>
        <v>920</v>
      </c>
      <c r="P62" s="151">
        <f t="shared" si="13"/>
        <v>1125</v>
      </c>
      <c r="Q62" s="151">
        <f t="shared" si="13"/>
        <v>1590.7</v>
      </c>
    </row>
    <row r="63" spans="1:17" ht="15.75" hidden="1" customHeight="1" x14ac:dyDescent="0.25">
      <c r="A63" s="142" t="s">
        <v>294</v>
      </c>
      <c r="B63" s="143"/>
      <c r="C63" s="144"/>
      <c r="D63" s="144"/>
      <c r="E63" s="144" t="s">
        <v>283</v>
      </c>
      <c r="F63" s="144" t="s">
        <v>270</v>
      </c>
      <c r="G63" s="144" t="s">
        <v>202</v>
      </c>
      <c r="H63" s="144" t="s">
        <v>296</v>
      </c>
      <c r="I63" s="144" t="s">
        <v>270</v>
      </c>
      <c r="J63" s="144" t="s">
        <v>295</v>
      </c>
      <c r="K63" s="145">
        <v>0</v>
      </c>
      <c r="L63" s="151"/>
      <c r="M63" s="243"/>
      <c r="N63" s="27"/>
      <c r="O63" s="27"/>
      <c r="P63" s="27"/>
      <c r="Q63" s="27"/>
    </row>
    <row r="64" spans="1:17" ht="21" x14ac:dyDescent="0.25">
      <c r="A64" s="142" t="s">
        <v>286</v>
      </c>
      <c r="B64" s="143"/>
      <c r="C64" s="144"/>
      <c r="D64" s="144"/>
      <c r="E64" s="144" t="s">
        <v>206</v>
      </c>
      <c r="F64" s="144" t="s">
        <v>281</v>
      </c>
      <c r="G64" s="144" t="s">
        <v>200</v>
      </c>
      <c r="H64" s="144" t="s">
        <v>375</v>
      </c>
      <c r="I64" s="144" t="s">
        <v>270</v>
      </c>
      <c r="J64" s="144" t="s">
        <v>288</v>
      </c>
      <c r="K64" s="145">
        <v>0</v>
      </c>
      <c r="L64" s="151">
        <v>920</v>
      </c>
      <c r="M64" s="151">
        <v>920</v>
      </c>
      <c r="N64" s="151">
        <v>920</v>
      </c>
      <c r="O64" s="151">
        <v>920</v>
      </c>
      <c r="P64" s="151">
        <v>1125</v>
      </c>
      <c r="Q64" s="151">
        <v>1590.7</v>
      </c>
    </row>
    <row r="65" spans="1:17" x14ac:dyDescent="0.25">
      <c r="A65" s="142"/>
      <c r="B65" s="143"/>
      <c r="C65" s="144"/>
      <c r="D65" s="144"/>
      <c r="E65" s="144"/>
      <c r="F65" s="144"/>
      <c r="G65" s="144"/>
      <c r="H65" s="144"/>
      <c r="I65" s="144"/>
      <c r="J65" s="144"/>
      <c r="K65" s="145"/>
      <c r="L65" s="147"/>
      <c r="M65" s="243"/>
      <c r="N65" s="27"/>
      <c r="O65" s="27"/>
      <c r="P65" s="27"/>
      <c r="Q65" s="27"/>
    </row>
    <row r="66" spans="1:17" ht="31.2" hidden="1" x14ac:dyDescent="0.25">
      <c r="A66" s="142" t="s">
        <v>300</v>
      </c>
      <c r="B66" s="143"/>
      <c r="C66" s="144"/>
      <c r="D66" s="144"/>
      <c r="E66" s="144" t="s">
        <v>302</v>
      </c>
      <c r="F66" s="144" t="s">
        <v>270</v>
      </c>
      <c r="G66" s="144" t="s">
        <v>121</v>
      </c>
      <c r="H66" s="144" t="s">
        <v>278</v>
      </c>
      <c r="I66" s="144" t="s">
        <v>270</v>
      </c>
      <c r="J66" s="144" t="s">
        <v>12</v>
      </c>
      <c r="K66" s="145">
        <f>K67+K72</f>
        <v>0</v>
      </c>
      <c r="L66" s="104">
        <f>L68+L72</f>
        <v>18.899999999999999</v>
      </c>
      <c r="M66" s="246">
        <f>M68+M72</f>
        <v>18.899999999999999</v>
      </c>
      <c r="N66" s="27"/>
      <c r="O66" s="27"/>
      <c r="P66" s="27"/>
      <c r="Q66" s="27"/>
    </row>
    <row r="67" spans="1:17" ht="15" hidden="1" customHeight="1" x14ac:dyDescent="0.25">
      <c r="A67" s="142" t="s">
        <v>301</v>
      </c>
      <c r="B67" s="143"/>
      <c r="C67" s="144"/>
      <c r="D67" s="144"/>
      <c r="E67" s="144" t="s">
        <v>302</v>
      </c>
      <c r="F67" s="144" t="s">
        <v>270</v>
      </c>
      <c r="G67" s="144" t="s">
        <v>213</v>
      </c>
      <c r="H67" s="144" t="s">
        <v>278</v>
      </c>
      <c r="I67" s="144" t="s">
        <v>270</v>
      </c>
      <c r="J67" s="144" t="s">
        <v>12</v>
      </c>
      <c r="K67" s="145">
        <f t="shared" ref="K67:M69" si="14">K68</f>
        <v>0</v>
      </c>
      <c r="L67" s="104">
        <f t="shared" si="14"/>
        <v>11.8</v>
      </c>
      <c r="M67" s="246">
        <f t="shared" si="14"/>
        <v>11.8</v>
      </c>
      <c r="N67" s="27"/>
      <c r="O67" s="27"/>
      <c r="P67" s="27"/>
      <c r="Q67" s="27"/>
    </row>
    <row r="68" spans="1:17" hidden="1" x14ac:dyDescent="0.25">
      <c r="A68" s="142" t="s">
        <v>261</v>
      </c>
      <c r="B68" s="143"/>
      <c r="C68" s="144"/>
      <c r="D68" s="144"/>
      <c r="E68" s="144" t="s">
        <v>302</v>
      </c>
      <c r="F68" s="144" t="s">
        <v>270</v>
      </c>
      <c r="G68" s="144" t="s">
        <v>213</v>
      </c>
      <c r="H68" s="144" t="s">
        <v>303</v>
      </c>
      <c r="I68" s="144" t="s">
        <v>270</v>
      </c>
      <c r="J68" s="144" t="s">
        <v>12</v>
      </c>
      <c r="K68" s="145">
        <f t="shared" si="14"/>
        <v>0</v>
      </c>
      <c r="L68" s="104">
        <f t="shared" si="14"/>
        <v>11.8</v>
      </c>
      <c r="M68" s="246">
        <f t="shared" si="14"/>
        <v>11.8</v>
      </c>
      <c r="N68" s="27"/>
      <c r="O68" s="27"/>
      <c r="P68" s="27"/>
      <c r="Q68" s="27"/>
    </row>
    <row r="69" spans="1:17" ht="21" hidden="1" x14ac:dyDescent="0.25">
      <c r="A69" s="142" t="s">
        <v>233</v>
      </c>
      <c r="B69" s="143"/>
      <c r="C69" s="144"/>
      <c r="D69" s="144"/>
      <c r="E69" s="144" t="s">
        <v>302</v>
      </c>
      <c r="F69" s="144" t="s">
        <v>270</v>
      </c>
      <c r="G69" s="144" t="s">
        <v>213</v>
      </c>
      <c r="H69" s="144" t="s">
        <v>303</v>
      </c>
      <c r="I69" s="144" t="s">
        <v>270</v>
      </c>
      <c r="J69" s="144" t="s">
        <v>234</v>
      </c>
      <c r="K69" s="145">
        <f t="shared" si="14"/>
        <v>0</v>
      </c>
      <c r="L69" s="104">
        <f t="shared" si="14"/>
        <v>11.8</v>
      </c>
      <c r="M69" s="246">
        <f t="shared" si="14"/>
        <v>11.8</v>
      </c>
      <c r="N69" s="27"/>
      <c r="O69" s="27"/>
      <c r="P69" s="27"/>
      <c r="Q69" s="27"/>
    </row>
    <row r="70" spans="1:17" ht="21" hidden="1" x14ac:dyDescent="0.25">
      <c r="A70" s="142" t="s">
        <v>286</v>
      </c>
      <c r="B70" s="143"/>
      <c r="C70" s="144"/>
      <c r="D70" s="144"/>
      <c r="E70" s="144" t="s">
        <v>302</v>
      </c>
      <c r="F70" s="144" t="s">
        <v>270</v>
      </c>
      <c r="G70" s="144" t="s">
        <v>213</v>
      </c>
      <c r="H70" s="144" t="s">
        <v>303</v>
      </c>
      <c r="I70" s="144" t="s">
        <v>270</v>
      </c>
      <c r="J70" s="144" t="s">
        <v>288</v>
      </c>
      <c r="K70" s="145">
        <v>0</v>
      </c>
      <c r="L70" s="104">
        <v>11.8</v>
      </c>
      <c r="M70" s="246">
        <v>11.8</v>
      </c>
      <c r="N70" s="27"/>
      <c r="O70" s="27"/>
      <c r="P70" s="27"/>
      <c r="Q70" s="27"/>
    </row>
    <row r="71" spans="1:17" hidden="1" x14ac:dyDescent="0.25">
      <c r="A71" s="142"/>
      <c r="B71" s="143"/>
      <c r="C71" s="144"/>
      <c r="D71" s="144"/>
      <c r="E71" s="144"/>
      <c r="F71" s="144"/>
      <c r="G71" s="144"/>
      <c r="H71" s="144"/>
      <c r="I71" s="144"/>
      <c r="J71" s="144"/>
      <c r="K71" s="145"/>
      <c r="L71" s="147"/>
      <c r="M71" s="243"/>
      <c r="N71" s="27"/>
      <c r="O71" s="27"/>
      <c r="P71" s="27"/>
      <c r="Q71" s="27"/>
    </row>
    <row r="72" spans="1:17" ht="21" hidden="1" x14ac:dyDescent="0.25">
      <c r="A72" s="142" t="s">
        <v>304</v>
      </c>
      <c r="B72" s="143"/>
      <c r="C72" s="144"/>
      <c r="D72" s="144"/>
      <c r="E72" s="144" t="s">
        <v>302</v>
      </c>
      <c r="F72" s="144" t="s">
        <v>270</v>
      </c>
      <c r="G72" s="144" t="s">
        <v>215</v>
      </c>
      <c r="H72" s="144" t="s">
        <v>278</v>
      </c>
      <c r="I72" s="144" t="s">
        <v>270</v>
      </c>
      <c r="J72" s="144" t="s">
        <v>12</v>
      </c>
      <c r="K72" s="145">
        <f t="shared" ref="K72:M74" si="15">K73</f>
        <v>0</v>
      </c>
      <c r="L72" s="104">
        <f t="shared" si="15"/>
        <v>7.1</v>
      </c>
      <c r="M72" s="246">
        <f t="shared" si="15"/>
        <v>7.1</v>
      </c>
      <c r="N72" s="27"/>
      <c r="O72" s="27"/>
      <c r="P72" s="27"/>
      <c r="Q72" s="27"/>
    </row>
    <row r="73" spans="1:17" hidden="1" x14ac:dyDescent="0.25">
      <c r="A73" s="142" t="s">
        <v>261</v>
      </c>
      <c r="B73" s="143"/>
      <c r="C73" s="144"/>
      <c r="D73" s="144"/>
      <c r="E73" s="144" t="s">
        <v>302</v>
      </c>
      <c r="F73" s="144" t="s">
        <v>270</v>
      </c>
      <c r="G73" s="144" t="s">
        <v>215</v>
      </c>
      <c r="H73" s="144" t="s">
        <v>303</v>
      </c>
      <c r="I73" s="144" t="s">
        <v>270</v>
      </c>
      <c r="J73" s="144" t="s">
        <v>12</v>
      </c>
      <c r="K73" s="145">
        <f t="shared" si="15"/>
        <v>0</v>
      </c>
      <c r="L73" s="104">
        <f t="shared" si="15"/>
        <v>7.1</v>
      </c>
      <c r="M73" s="246">
        <f t="shared" si="15"/>
        <v>7.1</v>
      </c>
      <c r="N73" s="27"/>
      <c r="O73" s="27"/>
      <c r="P73" s="27"/>
      <c r="Q73" s="27"/>
    </row>
    <row r="74" spans="1:17" ht="21" hidden="1" x14ac:dyDescent="0.25">
      <c r="A74" s="142" t="s">
        <v>233</v>
      </c>
      <c r="B74" s="143"/>
      <c r="C74" s="144"/>
      <c r="D74" s="144"/>
      <c r="E74" s="144" t="s">
        <v>302</v>
      </c>
      <c r="F74" s="144" t="s">
        <v>270</v>
      </c>
      <c r="G74" s="144" t="s">
        <v>215</v>
      </c>
      <c r="H74" s="144" t="s">
        <v>303</v>
      </c>
      <c r="I74" s="144" t="s">
        <v>270</v>
      </c>
      <c r="J74" s="144" t="s">
        <v>234</v>
      </c>
      <c r="K74" s="145">
        <f t="shared" si="15"/>
        <v>0</v>
      </c>
      <c r="L74" s="104">
        <f t="shared" si="15"/>
        <v>7.1</v>
      </c>
      <c r="M74" s="246">
        <f t="shared" si="15"/>
        <v>7.1</v>
      </c>
      <c r="N74" s="27"/>
      <c r="O74" s="27"/>
      <c r="P74" s="27"/>
      <c r="Q74" s="27"/>
    </row>
    <row r="75" spans="1:17" ht="21" hidden="1" x14ac:dyDescent="0.25">
      <c r="A75" s="142" t="s">
        <v>286</v>
      </c>
      <c r="B75" s="143"/>
      <c r="C75" s="144"/>
      <c r="D75" s="144"/>
      <c r="E75" s="144" t="s">
        <v>302</v>
      </c>
      <c r="F75" s="144" t="s">
        <v>270</v>
      </c>
      <c r="G75" s="144" t="s">
        <v>215</v>
      </c>
      <c r="H75" s="144" t="s">
        <v>303</v>
      </c>
      <c r="I75" s="144" t="s">
        <v>270</v>
      </c>
      <c r="J75" s="144" t="s">
        <v>288</v>
      </c>
      <c r="K75" s="145">
        <v>0</v>
      </c>
      <c r="L75" s="104">
        <v>7.1</v>
      </c>
      <c r="M75" s="246">
        <v>7.1</v>
      </c>
      <c r="N75" s="27"/>
      <c r="O75" s="27"/>
      <c r="P75" s="27"/>
      <c r="Q75" s="27"/>
    </row>
    <row r="76" spans="1:17" hidden="1" x14ac:dyDescent="0.25">
      <c r="A76" s="142"/>
      <c r="B76" s="143"/>
      <c r="C76" s="144"/>
      <c r="D76" s="144"/>
      <c r="E76" s="144"/>
      <c r="F76" s="144"/>
      <c r="G76" s="144"/>
      <c r="H76" s="144"/>
      <c r="I76" s="144"/>
      <c r="J76" s="144"/>
      <c r="K76" s="145"/>
      <c r="L76" s="104"/>
      <c r="M76" s="243"/>
      <c r="N76" s="27"/>
      <c r="O76" s="27"/>
      <c r="P76" s="27"/>
      <c r="Q76" s="27"/>
    </row>
    <row r="77" spans="1:17" ht="51.6" hidden="1" x14ac:dyDescent="0.25">
      <c r="A77" s="142" t="s">
        <v>384</v>
      </c>
      <c r="B77" s="143"/>
      <c r="C77" s="144"/>
      <c r="D77" s="144"/>
      <c r="E77" s="144" t="s">
        <v>283</v>
      </c>
      <c r="F77" s="144" t="s">
        <v>270</v>
      </c>
      <c r="G77" s="144" t="s">
        <v>202</v>
      </c>
      <c r="H77" s="144" t="s">
        <v>278</v>
      </c>
      <c r="I77" s="144" t="s">
        <v>270</v>
      </c>
      <c r="J77" s="144" t="s">
        <v>12</v>
      </c>
      <c r="K77" s="145">
        <v>0</v>
      </c>
      <c r="L77" s="145">
        <v>0</v>
      </c>
      <c r="M77" s="244">
        <f>M78</f>
        <v>10</v>
      </c>
      <c r="N77" s="27"/>
      <c r="O77" s="27"/>
      <c r="P77" s="27"/>
      <c r="Q77" s="27"/>
    </row>
    <row r="78" spans="1:17" hidden="1" x14ac:dyDescent="0.25">
      <c r="A78" s="142" t="s">
        <v>386</v>
      </c>
      <c r="B78" s="143"/>
      <c r="C78" s="144"/>
      <c r="D78" s="144"/>
      <c r="E78" s="144" t="s">
        <v>283</v>
      </c>
      <c r="F78" s="144" t="s">
        <v>270</v>
      </c>
      <c r="G78" s="144" t="s">
        <v>202</v>
      </c>
      <c r="H78" s="144" t="s">
        <v>385</v>
      </c>
      <c r="I78" s="144" t="s">
        <v>270</v>
      </c>
      <c r="J78" s="144" t="s">
        <v>12</v>
      </c>
      <c r="K78" s="145">
        <v>0</v>
      </c>
      <c r="L78" s="145">
        <v>0</v>
      </c>
      <c r="M78" s="244">
        <f>M79</f>
        <v>10</v>
      </c>
      <c r="N78" s="27"/>
      <c r="O78" s="27"/>
      <c r="P78" s="27"/>
      <c r="Q78" s="27"/>
    </row>
    <row r="79" spans="1:17" ht="21" hidden="1" x14ac:dyDescent="0.25">
      <c r="A79" s="142" t="s">
        <v>233</v>
      </c>
      <c r="B79" s="143"/>
      <c r="C79" s="144"/>
      <c r="D79" s="144"/>
      <c r="E79" s="144" t="s">
        <v>283</v>
      </c>
      <c r="F79" s="144" t="s">
        <v>270</v>
      </c>
      <c r="G79" s="144" t="s">
        <v>202</v>
      </c>
      <c r="H79" s="144" t="s">
        <v>385</v>
      </c>
      <c r="I79" s="144" t="s">
        <v>270</v>
      </c>
      <c r="J79" s="144" t="s">
        <v>234</v>
      </c>
      <c r="K79" s="145">
        <v>0</v>
      </c>
      <c r="L79" s="145">
        <v>0</v>
      </c>
      <c r="M79" s="244">
        <f>M80</f>
        <v>10</v>
      </c>
      <c r="N79" s="27"/>
      <c r="O79" s="27"/>
      <c r="P79" s="27"/>
      <c r="Q79" s="27"/>
    </row>
    <row r="80" spans="1:17" ht="21" hidden="1" x14ac:dyDescent="0.25">
      <c r="A80" s="142" t="s">
        <v>286</v>
      </c>
      <c r="B80" s="143"/>
      <c r="C80" s="144"/>
      <c r="D80" s="144"/>
      <c r="E80" s="144" t="s">
        <v>283</v>
      </c>
      <c r="F80" s="144" t="s">
        <v>270</v>
      </c>
      <c r="G80" s="144" t="s">
        <v>202</v>
      </c>
      <c r="H80" s="144" t="s">
        <v>385</v>
      </c>
      <c r="I80" s="144" t="s">
        <v>270</v>
      </c>
      <c r="J80" s="144" t="s">
        <v>288</v>
      </c>
      <c r="K80" s="145">
        <v>0</v>
      </c>
      <c r="L80" s="145">
        <v>0</v>
      </c>
      <c r="M80" s="244">
        <v>10</v>
      </c>
      <c r="N80" s="27"/>
      <c r="O80" s="27"/>
      <c r="P80" s="27"/>
      <c r="Q80" s="27"/>
    </row>
    <row r="81" spans="1:17" hidden="1" x14ac:dyDescent="0.25">
      <c r="A81" s="142"/>
      <c r="B81" s="143"/>
      <c r="C81" s="144"/>
      <c r="D81" s="144"/>
      <c r="E81" s="144"/>
      <c r="F81" s="144"/>
      <c r="G81" s="144"/>
      <c r="H81" s="144"/>
      <c r="I81" s="144"/>
      <c r="J81" s="144"/>
      <c r="K81" s="145"/>
      <c r="L81" s="147"/>
      <c r="M81" s="243"/>
      <c r="N81" s="27"/>
      <c r="O81" s="27"/>
      <c r="P81" s="27"/>
      <c r="Q81" s="27"/>
    </row>
    <row r="82" spans="1:17" x14ac:dyDescent="0.25">
      <c r="A82" s="140" t="s">
        <v>327</v>
      </c>
      <c r="B82" s="143" t="s">
        <v>1</v>
      </c>
      <c r="C82" s="144" t="s">
        <v>200</v>
      </c>
      <c r="D82" s="144" t="s">
        <v>215</v>
      </c>
      <c r="E82" s="144"/>
      <c r="F82" s="144"/>
      <c r="G82" s="144"/>
      <c r="H82" s="144"/>
      <c r="I82" s="144"/>
      <c r="J82" s="144"/>
      <c r="K82" s="145">
        <f>K83+K94+K103+K109+K113+K127+K139+K148</f>
        <v>3010.1</v>
      </c>
      <c r="L82" s="146">
        <f>L83+L94+L103+L109+L113+L127+L139+L148+L118+L123</f>
        <v>3010.1</v>
      </c>
      <c r="M82" s="146">
        <f>M83+M94+M103+M109+M113+M127+M139+M148+M118+M123</f>
        <v>3010.1</v>
      </c>
      <c r="N82" s="146">
        <f>N83+N94+N103+N109+N113+N127+N139+N148+N118+N123+N134</f>
        <v>3013.1</v>
      </c>
      <c r="O82" s="146">
        <f>O83+O94+O103+O109+O113+O127+O139+O148+O118+O123+O134</f>
        <v>3028.5</v>
      </c>
      <c r="P82" s="146">
        <f>P83+P94+P103+P109+P113+P127+P139+P148+P118+P123+P134</f>
        <v>3062.7</v>
      </c>
      <c r="Q82" s="146">
        <f>Q83+Q94+Q103+Q109+Q113+Q127+Q139+Q148+Q118+Q123+Q134+Q144</f>
        <v>3095.8</v>
      </c>
    </row>
    <row r="83" spans="1:17" ht="21" x14ac:dyDescent="0.25">
      <c r="A83" s="142" t="s">
        <v>228</v>
      </c>
      <c r="B83" s="143" t="s">
        <v>1</v>
      </c>
      <c r="C83" s="144" t="s">
        <v>200</v>
      </c>
      <c r="D83" s="144" t="s">
        <v>215</v>
      </c>
      <c r="E83" s="144" t="s">
        <v>277</v>
      </c>
      <c r="F83" s="144" t="s">
        <v>270</v>
      </c>
      <c r="G83" s="144" t="s">
        <v>121</v>
      </c>
      <c r="H83" s="144" t="s">
        <v>282</v>
      </c>
      <c r="I83" s="144" t="s">
        <v>270</v>
      </c>
      <c r="J83" s="144" t="s">
        <v>12</v>
      </c>
      <c r="K83" s="145">
        <f t="shared" ref="K83:Q83" si="16">K90</f>
        <v>560</v>
      </c>
      <c r="L83" s="146">
        <f t="shared" si="16"/>
        <v>560</v>
      </c>
      <c r="M83" s="146">
        <f t="shared" si="16"/>
        <v>560</v>
      </c>
      <c r="N83" s="146">
        <f t="shared" si="16"/>
        <v>560</v>
      </c>
      <c r="O83" s="146">
        <f t="shared" si="16"/>
        <v>560</v>
      </c>
      <c r="P83" s="146">
        <f t="shared" si="16"/>
        <v>560</v>
      </c>
      <c r="Q83" s="146">
        <f t="shared" si="16"/>
        <v>575.70000000000005</v>
      </c>
    </row>
    <row r="84" spans="1:17" x14ac:dyDescent="0.25">
      <c r="A84" s="142" t="s">
        <v>216</v>
      </c>
      <c r="B84" s="143" t="s">
        <v>1</v>
      </c>
      <c r="C84" s="144" t="s">
        <v>200</v>
      </c>
      <c r="D84" s="144" t="s">
        <v>215</v>
      </c>
      <c r="E84" s="144" t="s">
        <v>277</v>
      </c>
      <c r="F84" s="144" t="s">
        <v>281</v>
      </c>
      <c r="G84" s="144" t="s">
        <v>121</v>
      </c>
      <c r="H84" s="144" t="s">
        <v>282</v>
      </c>
      <c r="I84" s="144" t="s">
        <v>270</v>
      </c>
      <c r="J84" s="144" t="s">
        <v>12</v>
      </c>
      <c r="K84" s="145">
        <f t="shared" ref="K84:Q84" si="17">K90</f>
        <v>560</v>
      </c>
      <c r="L84" s="146">
        <f t="shared" si="17"/>
        <v>560</v>
      </c>
      <c r="M84" s="146">
        <f t="shared" si="17"/>
        <v>560</v>
      </c>
      <c r="N84" s="146">
        <f t="shared" si="17"/>
        <v>560</v>
      </c>
      <c r="O84" s="146">
        <f t="shared" si="17"/>
        <v>560</v>
      </c>
      <c r="P84" s="146">
        <f t="shared" si="17"/>
        <v>560</v>
      </c>
      <c r="Q84" s="146">
        <f t="shared" si="17"/>
        <v>575.70000000000005</v>
      </c>
    </row>
    <row r="85" spans="1:17" hidden="1" x14ac:dyDescent="0.25">
      <c r="A85" s="140" t="s">
        <v>128</v>
      </c>
      <c r="B85" s="141" t="s">
        <v>1</v>
      </c>
      <c r="C85" s="137" t="s">
        <v>200</v>
      </c>
      <c r="D85" s="137" t="s">
        <v>209</v>
      </c>
      <c r="E85" s="137"/>
      <c r="F85" s="137"/>
      <c r="G85" s="137"/>
      <c r="H85" s="137"/>
      <c r="I85" s="137" t="s">
        <v>122</v>
      </c>
      <c r="J85" s="137" t="s">
        <v>12</v>
      </c>
      <c r="K85" s="138">
        <f>K86</f>
        <v>0</v>
      </c>
      <c r="L85" s="147"/>
      <c r="M85" s="243"/>
      <c r="N85" s="27"/>
      <c r="O85" s="27"/>
      <c r="P85" s="27"/>
      <c r="Q85" s="27"/>
    </row>
    <row r="86" spans="1:17" hidden="1" x14ac:dyDescent="0.25">
      <c r="A86" s="140" t="s">
        <v>128</v>
      </c>
      <c r="B86" s="141" t="s">
        <v>1</v>
      </c>
      <c r="C86" s="137" t="s">
        <v>200</v>
      </c>
      <c r="D86" s="137" t="s">
        <v>209</v>
      </c>
      <c r="E86" s="137"/>
      <c r="F86" s="137"/>
      <c r="G86" s="137"/>
      <c r="H86" s="137"/>
      <c r="I86" s="137" t="s">
        <v>129</v>
      </c>
      <c r="J86" s="137" t="s">
        <v>12</v>
      </c>
      <c r="K86" s="138">
        <f>K87</f>
        <v>0</v>
      </c>
      <c r="L86" s="147"/>
      <c r="M86" s="243"/>
      <c r="N86" s="27"/>
      <c r="O86" s="27"/>
      <c r="P86" s="27"/>
      <c r="Q86" s="27"/>
    </row>
    <row r="87" spans="1:17" hidden="1" x14ac:dyDescent="0.25">
      <c r="A87" s="142" t="s">
        <v>130</v>
      </c>
      <c r="B87" s="143" t="s">
        <v>1</v>
      </c>
      <c r="C87" s="144" t="s">
        <v>200</v>
      </c>
      <c r="D87" s="144" t="s">
        <v>209</v>
      </c>
      <c r="E87" s="144"/>
      <c r="F87" s="144"/>
      <c r="G87" s="144"/>
      <c r="H87" s="144"/>
      <c r="I87" s="144" t="s">
        <v>131</v>
      </c>
      <c r="J87" s="144" t="s">
        <v>12</v>
      </c>
      <c r="K87" s="145">
        <f>K88</f>
        <v>0</v>
      </c>
      <c r="L87" s="147"/>
      <c r="M87" s="243"/>
      <c r="N87" s="27"/>
      <c r="O87" s="27"/>
      <c r="P87" s="27"/>
      <c r="Q87" s="27"/>
    </row>
    <row r="88" spans="1:17" ht="13.5" hidden="1" customHeight="1" x14ac:dyDescent="0.25">
      <c r="A88" s="142" t="s">
        <v>176</v>
      </c>
      <c r="B88" s="143" t="s">
        <v>1</v>
      </c>
      <c r="C88" s="144" t="s">
        <v>200</v>
      </c>
      <c r="D88" s="144" t="s">
        <v>209</v>
      </c>
      <c r="E88" s="144"/>
      <c r="F88" s="144"/>
      <c r="G88" s="144"/>
      <c r="H88" s="144"/>
      <c r="I88" s="144" t="s">
        <v>132</v>
      </c>
      <c r="J88" s="144" t="s">
        <v>12</v>
      </c>
      <c r="K88" s="145">
        <f>K89</f>
        <v>0</v>
      </c>
      <c r="L88" s="147"/>
      <c r="M88" s="243"/>
      <c r="N88" s="27"/>
      <c r="O88" s="27"/>
      <c r="P88" s="27"/>
      <c r="Q88" s="27"/>
    </row>
    <row r="89" spans="1:17" hidden="1" x14ac:dyDescent="0.25">
      <c r="A89" s="142" t="s">
        <v>126</v>
      </c>
      <c r="B89" s="143" t="s">
        <v>1</v>
      </c>
      <c r="C89" s="144" t="s">
        <v>200</v>
      </c>
      <c r="D89" s="144" t="s">
        <v>209</v>
      </c>
      <c r="E89" s="144"/>
      <c r="F89" s="144"/>
      <c r="G89" s="144"/>
      <c r="H89" s="144"/>
      <c r="I89" s="144" t="s">
        <v>132</v>
      </c>
      <c r="J89" s="144" t="s">
        <v>127</v>
      </c>
      <c r="K89" s="145">
        <v>0</v>
      </c>
      <c r="L89" s="147"/>
      <c r="M89" s="243"/>
      <c r="N89" s="27"/>
      <c r="O89" s="27"/>
      <c r="P89" s="27"/>
      <c r="Q89" s="27"/>
    </row>
    <row r="90" spans="1:17" ht="21" x14ac:dyDescent="0.25">
      <c r="A90" s="142" t="s">
        <v>229</v>
      </c>
      <c r="B90" s="141" t="s">
        <v>1</v>
      </c>
      <c r="C90" s="137" t="s">
        <v>200</v>
      </c>
      <c r="D90" s="137" t="s">
        <v>173</v>
      </c>
      <c r="E90" s="137" t="s">
        <v>277</v>
      </c>
      <c r="F90" s="137" t="s">
        <v>281</v>
      </c>
      <c r="G90" s="137" t="s">
        <v>121</v>
      </c>
      <c r="H90" s="137" t="s">
        <v>282</v>
      </c>
      <c r="I90" s="137" t="s">
        <v>270</v>
      </c>
      <c r="J90" s="137" t="s">
        <v>12</v>
      </c>
      <c r="K90" s="138">
        <f t="shared" ref="K90:Q91" si="18">K91</f>
        <v>560</v>
      </c>
      <c r="L90" s="139">
        <f t="shared" si="18"/>
        <v>560</v>
      </c>
      <c r="M90" s="139">
        <f t="shared" si="18"/>
        <v>560</v>
      </c>
      <c r="N90" s="139">
        <f t="shared" si="18"/>
        <v>560</v>
      </c>
      <c r="O90" s="139">
        <f t="shared" si="18"/>
        <v>560</v>
      </c>
      <c r="P90" s="139">
        <f t="shared" si="18"/>
        <v>560</v>
      </c>
      <c r="Q90" s="139">
        <f t="shared" si="18"/>
        <v>575.70000000000005</v>
      </c>
    </row>
    <row r="91" spans="1:17" ht="46.5" customHeight="1" x14ac:dyDescent="0.25">
      <c r="A91" s="142" t="s">
        <v>231</v>
      </c>
      <c r="B91" s="141" t="s">
        <v>1</v>
      </c>
      <c r="C91" s="137" t="s">
        <v>200</v>
      </c>
      <c r="D91" s="137" t="s">
        <v>173</v>
      </c>
      <c r="E91" s="137" t="s">
        <v>277</v>
      </c>
      <c r="F91" s="137" t="s">
        <v>281</v>
      </c>
      <c r="G91" s="137" t="s">
        <v>121</v>
      </c>
      <c r="H91" s="137" t="s">
        <v>282</v>
      </c>
      <c r="I91" s="137" t="s">
        <v>270</v>
      </c>
      <c r="J91" s="137" t="s">
        <v>230</v>
      </c>
      <c r="K91" s="138">
        <f t="shared" si="18"/>
        <v>560</v>
      </c>
      <c r="L91" s="139">
        <f t="shared" si="18"/>
        <v>560</v>
      </c>
      <c r="M91" s="139">
        <f t="shared" si="18"/>
        <v>560</v>
      </c>
      <c r="N91" s="139">
        <f t="shared" si="18"/>
        <v>560</v>
      </c>
      <c r="O91" s="139">
        <f t="shared" si="18"/>
        <v>560</v>
      </c>
      <c r="P91" s="139">
        <f t="shared" si="18"/>
        <v>560</v>
      </c>
      <c r="Q91" s="139">
        <f t="shared" si="18"/>
        <v>575.70000000000005</v>
      </c>
    </row>
    <row r="92" spans="1:17" ht="25.5" customHeight="1" x14ac:dyDescent="0.25">
      <c r="A92" s="142" t="s">
        <v>292</v>
      </c>
      <c r="B92" s="141"/>
      <c r="C92" s="137"/>
      <c r="D92" s="137"/>
      <c r="E92" s="137" t="s">
        <v>277</v>
      </c>
      <c r="F92" s="137" t="s">
        <v>281</v>
      </c>
      <c r="G92" s="137" t="s">
        <v>121</v>
      </c>
      <c r="H92" s="137" t="s">
        <v>282</v>
      </c>
      <c r="I92" s="137" t="s">
        <v>270</v>
      </c>
      <c r="J92" s="137" t="s">
        <v>284</v>
      </c>
      <c r="K92" s="138">
        <v>560</v>
      </c>
      <c r="L92" s="139">
        <v>560</v>
      </c>
      <c r="M92" s="139">
        <v>560</v>
      </c>
      <c r="N92" s="139">
        <v>560</v>
      </c>
      <c r="O92" s="139">
        <v>560</v>
      </c>
      <c r="P92" s="139">
        <v>560</v>
      </c>
      <c r="Q92" s="139">
        <v>575.70000000000005</v>
      </c>
    </row>
    <row r="93" spans="1:17" ht="14.25" customHeight="1" x14ac:dyDescent="0.25">
      <c r="A93" s="142"/>
      <c r="B93" s="141"/>
      <c r="C93" s="137"/>
      <c r="D93" s="137"/>
      <c r="E93" s="137"/>
      <c r="F93" s="137"/>
      <c r="G93" s="137"/>
      <c r="H93" s="137"/>
      <c r="I93" s="137"/>
      <c r="J93" s="137"/>
      <c r="K93" s="138"/>
      <c r="L93" s="147"/>
      <c r="M93" s="243"/>
      <c r="N93" s="27"/>
      <c r="O93" s="27"/>
      <c r="P93" s="27"/>
      <c r="Q93" s="27"/>
    </row>
    <row r="94" spans="1:17" ht="23.25" customHeight="1" x14ac:dyDescent="0.25">
      <c r="A94" s="142" t="s">
        <v>232</v>
      </c>
      <c r="B94" s="141"/>
      <c r="C94" s="137"/>
      <c r="D94" s="137"/>
      <c r="E94" s="137" t="s">
        <v>279</v>
      </c>
      <c r="F94" s="137" t="s">
        <v>270</v>
      </c>
      <c r="G94" s="137" t="s">
        <v>121</v>
      </c>
      <c r="H94" s="137" t="s">
        <v>278</v>
      </c>
      <c r="I94" s="137" t="s">
        <v>270</v>
      </c>
      <c r="J94" s="137" t="s">
        <v>12</v>
      </c>
      <c r="K94" s="138">
        <f t="shared" ref="K94:Q94" si="19">K95</f>
        <v>1718.8</v>
      </c>
      <c r="L94" s="139">
        <f t="shared" si="19"/>
        <v>1718.8</v>
      </c>
      <c r="M94" s="139">
        <f t="shared" si="19"/>
        <v>1718.8</v>
      </c>
      <c r="N94" s="139">
        <f t="shared" si="19"/>
        <v>1718.8</v>
      </c>
      <c r="O94" s="139">
        <f t="shared" si="19"/>
        <v>1718.8</v>
      </c>
      <c r="P94" s="139">
        <f t="shared" si="19"/>
        <v>1753</v>
      </c>
      <c r="Q94" s="139">
        <f t="shared" si="19"/>
        <v>1758.4</v>
      </c>
    </row>
    <row r="95" spans="1:17" ht="25.5" customHeight="1" x14ac:dyDescent="0.25">
      <c r="A95" s="142" t="s">
        <v>229</v>
      </c>
      <c r="B95" s="141"/>
      <c r="C95" s="137"/>
      <c r="D95" s="137"/>
      <c r="E95" s="137" t="s">
        <v>279</v>
      </c>
      <c r="F95" s="137" t="s">
        <v>270</v>
      </c>
      <c r="G95" s="137" t="s">
        <v>121</v>
      </c>
      <c r="H95" s="137" t="s">
        <v>282</v>
      </c>
      <c r="I95" s="137" t="s">
        <v>270</v>
      </c>
      <c r="J95" s="137" t="s">
        <v>12</v>
      </c>
      <c r="K95" s="138">
        <f t="shared" ref="K95:Q95" si="20">K96+K98+K100</f>
        <v>1718.8</v>
      </c>
      <c r="L95" s="139">
        <f t="shared" si="20"/>
        <v>1718.8</v>
      </c>
      <c r="M95" s="139">
        <f t="shared" si="20"/>
        <v>1718.8</v>
      </c>
      <c r="N95" s="139">
        <f t="shared" si="20"/>
        <v>1718.8</v>
      </c>
      <c r="O95" s="139">
        <f t="shared" si="20"/>
        <v>1718.8</v>
      </c>
      <c r="P95" s="139">
        <f t="shared" si="20"/>
        <v>1753</v>
      </c>
      <c r="Q95" s="139">
        <f t="shared" si="20"/>
        <v>1758.4</v>
      </c>
    </row>
    <row r="96" spans="1:17" ht="42.75" customHeight="1" x14ac:dyDescent="0.25">
      <c r="A96" s="142" t="s">
        <v>231</v>
      </c>
      <c r="B96" s="141"/>
      <c r="C96" s="137"/>
      <c r="D96" s="137"/>
      <c r="E96" s="137" t="s">
        <v>279</v>
      </c>
      <c r="F96" s="137" t="s">
        <v>270</v>
      </c>
      <c r="G96" s="137" t="s">
        <v>121</v>
      </c>
      <c r="H96" s="137" t="s">
        <v>282</v>
      </c>
      <c r="I96" s="137" t="s">
        <v>270</v>
      </c>
      <c r="J96" s="137" t="s">
        <v>230</v>
      </c>
      <c r="K96" s="138">
        <f t="shared" ref="K96:Q96" si="21">K97</f>
        <v>1451.6</v>
      </c>
      <c r="L96" s="139">
        <f t="shared" si="21"/>
        <v>1451.6</v>
      </c>
      <c r="M96" s="139">
        <f t="shared" si="21"/>
        <v>1451.6</v>
      </c>
      <c r="N96" s="139">
        <f t="shared" si="21"/>
        <v>1451.6</v>
      </c>
      <c r="O96" s="139">
        <f t="shared" si="21"/>
        <v>1451.6</v>
      </c>
      <c r="P96" s="139">
        <f t="shared" si="21"/>
        <v>1485.8</v>
      </c>
      <c r="Q96" s="139">
        <f t="shared" si="21"/>
        <v>1508.4</v>
      </c>
    </row>
    <row r="97" spans="1:17" ht="22.5" customHeight="1" x14ac:dyDescent="0.25">
      <c r="A97" s="142" t="s">
        <v>292</v>
      </c>
      <c r="B97" s="141"/>
      <c r="C97" s="137"/>
      <c r="D97" s="137"/>
      <c r="E97" s="137" t="s">
        <v>279</v>
      </c>
      <c r="F97" s="137" t="s">
        <v>270</v>
      </c>
      <c r="G97" s="137" t="s">
        <v>121</v>
      </c>
      <c r="H97" s="137" t="s">
        <v>282</v>
      </c>
      <c r="I97" s="137" t="s">
        <v>270</v>
      </c>
      <c r="J97" s="137" t="s">
        <v>284</v>
      </c>
      <c r="K97" s="138">
        <v>1451.6</v>
      </c>
      <c r="L97" s="139">
        <v>1451.6</v>
      </c>
      <c r="M97" s="139">
        <v>1451.6</v>
      </c>
      <c r="N97" s="139">
        <v>1451.6</v>
      </c>
      <c r="O97" s="139">
        <v>1451.6</v>
      </c>
      <c r="P97" s="139">
        <v>1485.8</v>
      </c>
      <c r="Q97" s="139">
        <v>1508.4</v>
      </c>
    </row>
    <row r="98" spans="1:17" ht="21" x14ac:dyDescent="0.25">
      <c r="A98" s="142" t="s">
        <v>348</v>
      </c>
      <c r="B98" s="141" t="s">
        <v>1</v>
      </c>
      <c r="C98" s="137" t="s">
        <v>200</v>
      </c>
      <c r="D98" s="137" t="s">
        <v>173</v>
      </c>
      <c r="E98" s="137" t="s">
        <v>279</v>
      </c>
      <c r="F98" s="137" t="s">
        <v>270</v>
      </c>
      <c r="G98" s="137" t="s">
        <v>121</v>
      </c>
      <c r="H98" s="137" t="s">
        <v>282</v>
      </c>
      <c r="I98" s="137" t="s">
        <v>270</v>
      </c>
      <c r="J98" s="137" t="s">
        <v>234</v>
      </c>
      <c r="K98" s="138">
        <f t="shared" ref="K98:Q98" si="22">K99</f>
        <v>255.2</v>
      </c>
      <c r="L98" s="139">
        <f t="shared" si="22"/>
        <v>255.2</v>
      </c>
      <c r="M98" s="139">
        <f t="shared" si="22"/>
        <v>255.2</v>
      </c>
      <c r="N98" s="139">
        <f t="shared" si="22"/>
        <v>255.2</v>
      </c>
      <c r="O98" s="139">
        <f t="shared" si="22"/>
        <v>255.2</v>
      </c>
      <c r="P98" s="139">
        <f t="shared" si="22"/>
        <v>255.2</v>
      </c>
      <c r="Q98" s="139">
        <f t="shared" si="22"/>
        <v>244.5</v>
      </c>
    </row>
    <row r="99" spans="1:17" ht="21" x14ac:dyDescent="0.25">
      <c r="A99" s="142" t="s">
        <v>359</v>
      </c>
      <c r="B99" s="141"/>
      <c r="C99" s="137"/>
      <c r="D99" s="137"/>
      <c r="E99" s="137" t="s">
        <v>279</v>
      </c>
      <c r="F99" s="137" t="s">
        <v>270</v>
      </c>
      <c r="G99" s="137" t="s">
        <v>121</v>
      </c>
      <c r="H99" s="137" t="s">
        <v>282</v>
      </c>
      <c r="I99" s="137" t="s">
        <v>270</v>
      </c>
      <c r="J99" s="137" t="s">
        <v>288</v>
      </c>
      <c r="K99" s="138">
        <v>255.2</v>
      </c>
      <c r="L99" s="139">
        <v>255.2</v>
      </c>
      <c r="M99" s="139">
        <v>255.2</v>
      </c>
      <c r="N99" s="139">
        <v>255.2</v>
      </c>
      <c r="O99" s="139">
        <v>255.2</v>
      </c>
      <c r="P99" s="139">
        <v>255.2</v>
      </c>
      <c r="Q99" s="139">
        <v>244.5</v>
      </c>
    </row>
    <row r="100" spans="1:17" x14ac:dyDescent="0.25">
      <c r="A100" s="142" t="s">
        <v>316</v>
      </c>
      <c r="B100" s="141"/>
      <c r="C100" s="137"/>
      <c r="D100" s="137"/>
      <c r="E100" s="137" t="s">
        <v>279</v>
      </c>
      <c r="F100" s="137" t="s">
        <v>270</v>
      </c>
      <c r="G100" s="137" t="s">
        <v>121</v>
      </c>
      <c r="H100" s="137" t="s">
        <v>282</v>
      </c>
      <c r="I100" s="137" t="s">
        <v>270</v>
      </c>
      <c r="J100" s="137" t="s">
        <v>314</v>
      </c>
      <c r="K100" s="138">
        <f t="shared" ref="K100:Q100" si="23">K101</f>
        <v>12</v>
      </c>
      <c r="L100" s="139">
        <f t="shared" si="23"/>
        <v>12</v>
      </c>
      <c r="M100" s="139">
        <f t="shared" si="23"/>
        <v>12</v>
      </c>
      <c r="N100" s="139">
        <f t="shared" si="23"/>
        <v>12</v>
      </c>
      <c r="O100" s="139">
        <f t="shared" si="23"/>
        <v>12</v>
      </c>
      <c r="P100" s="139">
        <f t="shared" si="23"/>
        <v>12</v>
      </c>
      <c r="Q100" s="139">
        <f t="shared" si="23"/>
        <v>5.5</v>
      </c>
    </row>
    <row r="101" spans="1:17" x14ac:dyDescent="0.25">
      <c r="A101" s="142" t="s">
        <v>319</v>
      </c>
      <c r="B101" s="141"/>
      <c r="C101" s="137"/>
      <c r="D101" s="137"/>
      <c r="E101" s="137" t="s">
        <v>279</v>
      </c>
      <c r="F101" s="137" t="s">
        <v>270</v>
      </c>
      <c r="G101" s="137" t="s">
        <v>121</v>
      </c>
      <c r="H101" s="137" t="s">
        <v>282</v>
      </c>
      <c r="I101" s="137" t="s">
        <v>270</v>
      </c>
      <c r="J101" s="137" t="s">
        <v>313</v>
      </c>
      <c r="K101" s="138">
        <v>12</v>
      </c>
      <c r="L101" s="139">
        <v>12</v>
      </c>
      <c r="M101" s="139">
        <v>12</v>
      </c>
      <c r="N101" s="139">
        <v>12</v>
      </c>
      <c r="O101" s="139">
        <v>12</v>
      </c>
      <c r="P101" s="139">
        <v>12</v>
      </c>
      <c r="Q101" s="139">
        <v>5.5</v>
      </c>
    </row>
    <row r="102" spans="1:17" x14ac:dyDescent="0.25">
      <c r="A102" s="142"/>
      <c r="B102" s="141"/>
      <c r="C102" s="137"/>
      <c r="D102" s="137"/>
      <c r="E102" s="137"/>
      <c r="F102" s="137"/>
      <c r="G102" s="137"/>
      <c r="H102" s="137"/>
      <c r="I102" s="137"/>
      <c r="J102" s="137"/>
      <c r="K102" s="138"/>
      <c r="L102" s="139"/>
      <c r="M102" s="138"/>
      <c r="N102" s="27"/>
      <c r="O102" s="27"/>
      <c r="P102" s="27"/>
      <c r="Q102" s="27"/>
    </row>
    <row r="103" spans="1:17" ht="21" x14ac:dyDescent="0.25">
      <c r="A103" s="142" t="s">
        <v>406</v>
      </c>
      <c r="B103" s="141"/>
      <c r="C103" s="137"/>
      <c r="D103" s="137"/>
      <c r="E103" s="137" t="s">
        <v>407</v>
      </c>
      <c r="F103" s="137" t="s">
        <v>270</v>
      </c>
      <c r="G103" s="137" t="s">
        <v>121</v>
      </c>
      <c r="H103" s="137" t="s">
        <v>278</v>
      </c>
      <c r="I103" s="137" t="s">
        <v>270</v>
      </c>
      <c r="J103" s="137" t="s">
        <v>12</v>
      </c>
      <c r="K103" s="138">
        <f t="shared" ref="K103:Q106" si="24">K104</f>
        <v>87.5</v>
      </c>
      <c r="L103" s="139">
        <f t="shared" si="24"/>
        <v>87.5</v>
      </c>
      <c r="M103" s="139">
        <f t="shared" si="24"/>
        <v>87.5</v>
      </c>
      <c r="N103" s="139">
        <f t="shared" si="24"/>
        <v>87.5</v>
      </c>
      <c r="O103" s="139">
        <f t="shared" si="24"/>
        <v>87.5</v>
      </c>
      <c r="P103" s="139">
        <f t="shared" si="24"/>
        <v>87.5</v>
      </c>
      <c r="Q103" s="139">
        <f t="shared" si="24"/>
        <v>87.5</v>
      </c>
    </row>
    <row r="104" spans="1:17" x14ac:dyDescent="0.25">
      <c r="A104" s="142" t="s">
        <v>408</v>
      </c>
      <c r="B104" s="141"/>
      <c r="C104" s="137"/>
      <c r="D104" s="137"/>
      <c r="E104" s="137" t="s">
        <v>407</v>
      </c>
      <c r="F104" s="137" t="s">
        <v>270</v>
      </c>
      <c r="G104" s="137" t="s">
        <v>121</v>
      </c>
      <c r="H104" s="137" t="s">
        <v>409</v>
      </c>
      <c r="I104" s="137" t="s">
        <v>291</v>
      </c>
      <c r="J104" s="137" t="s">
        <v>12</v>
      </c>
      <c r="K104" s="138">
        <f t="shared" si="24"/>
        <v>87.5</v>
      </c>
      <c r="L104" s="139">
        <f t="shared" si="24"/>
        <v>87.5</v>
      </c>
      <c r="M104" s="139">
        <f t="shared" si="24"/>
        <v>87.5</v>
      </c>
      <c r="N104" s="139">
        <f t="shared" si="24"/>
        <v>87.5</v>
      </c>
      <c r="O104" s="139">
        <f t="shared" si="24"/>
        <v>87.5</v>
      </c>
      <c r="P104" s="139">
        <f t="shared" si="24"/>
        <v>87.5</v>
      </c>
      <c r="Q104" s="139">
        <f t="shared" si="24"/>
        <v>87.5</v>
      </c>
    </row>
    <row r="105" spans="1:17" ht="21" x14ac:dyDescent="0.25">
      <c r="A105" s="142" t="s">
        <v>219</v>
      </c>
      <c r="B105" s="141"/>
      <c r="C105" s="137"/>
      <c r="D105" s="137"/>
      <c r="E105" s="137" t="s">
        <v>407</v>
      </c>
      <c r="F105" s="137" t="s">
        <v>270</v>
      </c>
      <c r="G105" s="137" t="s">
        <v>121</v>
      </c>
      <c r="H105" s="137" t="s">
        <v>409</v>
      </c>
      <c r="I105" s="137" t="s">
        <v>291</v>
      </c>
      <c r="J105" s="137" t="s">
        <v>12</v>
      </c>
      <c r="K105" s="138">
        <f t="shared" si="24"/>
        <v>87.5</v>
      </c>
      <c r="L105" s="139">
        <f t="shared" si="24"/>
        <v>87.5</v>
      </c>
      <c r="M105" s="139">
        <f t="shared" si="24"/>
        <v>87.5</v>
      </c>
      <c r="N105" s="139">
        <f t="shared" si="24"/>
        <v>87.5</v>
      </c>
      <c r="O105" s="139">
        <f t="shared" si="24"/>
        <v>87.5</v>
      </c>
      <c r="P105" s="139">
        <f t="shared" si="24"/>
        <v>87.5</v>
      </c>
      <c r="Q105" s="139">
        <f t="shared" si="24"/>
        <v>87.5</v>
      </c>
    </row>
    <row r="106" spans="1:17" ht="19.5" customHeight="1" x14ac:dyDescent="0.25">
      <c r="A106" s="142" t="s">
        <v>348</v>
      </c>
      <c r="B106" s="141"/>
      <c r="C106" s="137"/>
      <c r="D106" s="137"/>
      <c r="E106" s="137" t="s">
        <v>407</v>
      </c>
      <c r="F106" s="137" t="s">
        <v>270</v>
      </c>
      <c r="G106" s="137" t="s">
        <v>121</v>
      </c>
      <c r="H106" s="137" t="s">
        <v>409</v>
      </c>
      <c r="I106" s="137" t="s">
        <v>291</v>
      </c>
      <c r="J106" s="137" t="s">
        <v>234</v>
      </c>
      <c r="K106" s="138">
        <f t="shared" si="24"/>
        <v>87.5</v>
      </c>
      <c r="L106" s="139">
        <f t="shared" si="24"/>
        <v>87.5</v>
      </c>
      <c r="M106" s="139">
        <f t="shared" si="24"/>
        <v>87.5</v>
      </c>
      <c r="N106" s="139">
        <f t="shared" si="24"/>
        <v>87.5</v>
      </c>
      <c r="O106" s="139">
        <f t="shared" si="24"/>
        <v>87.5</v>
      </c>
      <c r="P106" s="139">
        <f t="shared" si="24"/>
        <v>87.5</v>
      </c>
      <c r="Q106" s="139">
        <f t="shared" si="24"/>
        <v>87.5</v>
      </c>
    </row>
    <row r="107" spans="1:17" ht="21" x14ac:dyDescent="0.25">
      <c r="A107" s="142" t="s">
        <v>359</v>
      </c>
      <c r="B107" s="141"/>
      <c r="C107" s="137"/>
      <c r="D107" s="137"/>
      <c r="E107" s="137" t="s">
        <v>407</v>
      </c>
      <c r="F107" s="137" t="s">
        <v>270</v>
      </c>
      <c r="G107" s="137" t="s">
        <v>121</v>
      </c>
      <c r="H107" s="137" t="s">
        <v>409</v>
      </c>
      <c r="I107" s="137" t="s">
        <v>291</v>
      </c>
      <c r="J107" s="137" t="s">
        <v>288</v>
      </c>
      <c r="K107" s="138">
        <v>87.5</v>
      </c>
      <c r="L107" s="139">
        <v>87.5</v>
      </c>
      <c r="M107" s="139">
        <v>87.5</v>
      </c>
      <c r="N107" s="139">
        <v>87.5</v>
      </c>
      <c r="O107" s="139">
        <v>87.5</v>
      </c>
      <c r="P107" s="139">
        <v>87.5</v>
      </c>
      <c r="Q107" s="139">
        <v>87.5</v>
      </c>
    </row>
    <row r="108" spans="1:17" x14ac:dyDescent="0.25">
      <c r="A108" s="142"/>
      <c r="B108" s="141"/>
      <c r="C108" s="137"/>
      <c r="D108" s="137"/>
      <c r="E108" s="137"/>
      <c r="F108" s="137"/>
      <c r="G108" s="137"/>
      <c r="H108" s="137"/>
      <c r="I108" s="137"/>
      <c r="J108" s="137"/>
      <c r="K108" s="138"/>
      <c r="L108" s="139"/>
      <c r="M108" s="138"/>
      <c r="N108" s="27"/>
      <c r="O108" s="27"/>
      <c r="P108" s="27"/>
      <c r="Q108" s="27"/>
    </row>
    <row r="109" spans="1:17" x14ac:dyDescent="0.25">
      <c r="A109" s="142" t="s">
        <v>404</v>
      </c>
      <c r="B109" s="141"/>
      <c r="C109" s="137"/>
      <c r="D109" s="137"/>
      <c r="E109" s="137" t="s">
        <v>279</v>
      </c>
      <c r="F109" s="137" t="s">
        <v>270</v>
      </c>
      <c r="G109" s="137" t="s">
        <v>121</v>
      </c>
      <c r="H109" s="137" t="s">
        <v>307</v>
      </c>
      <c r="I109" s="137" t="s">
        <v>270</v>
      </c>
      <c r="J109" s="137" t="s">
        <v>12</v>
      </c>
      <c r="K109" s="138">
        <f t="shared" ref="K109:Q109" si="25">K110</f>
        <v>4</v>
      </c>
      <c r="L109" s="153">
        <f t="shared" si="25"/>
        <v>4</v>
      </c>
      <c r="M109" s="153">
        <f t="shared" si="25"/>
        <v>4</v>
      </c>
      <c r="N109" s="153">
        <f t="shared" si="25"/>
        <v>4</v>
      </c>
      <c r="O109" s="153">
        <f t="shared" si="25"/>
        <v>4</v>
      </c>
      <c r="P109" s="153">
        <f t="shared" si="25"/>
        <v>4</v>
      </c>
      <c r="Q109" s="153">
        <f t="shared" si="25"/>
        <v>4</v>
      </c>
    </row>
    <row r="110" spans="1:17" x14ac:dyDescent="0.25">
      <c r="A110" s="142" t="s">
        <v>262</v>
      </c>
      <c r="B110" s="147">
        <v>753</v>
      </c>
      <c r="C110" s="144" t="s">
        <v>206</v>
      </c>
      <c r="D110" s="144" t="s">
        <v>200</v>
      </c>
      <c r="E110" s="144" t="s">
        <v>279</v>
      </c>
      <c r="F110" s="144" t="s">
        <v>270</v>
      </c>
      <c r="G110" s="144" t="s">
        <v>121</v>
      </c>
      <c r="H110" s="144" t="s">
        <v>307</v>
      </c>
      <c r="I110" s="144" t="s">
        <v>270</v>
      </c>
      <c r="J110" s="144" t="s">
        <v>245</v>
      </c>
      <c r="K110" s="145">
        <v>4</v>
      </c>
      <c r="L110" s="146">
        <v>4</v>
      </c>
      <c r="M110" s="146">
        <v>4</v>
      </c>
      <c r="N110" s="146">
        <v>4</v>
      </c>
      <c r="O110" s="146">
        <v>4</v>
      </c>
      <c r="P110" s="146">
        <v>4</v>
      </c>
      <c r="Q110" s="146">
        <v>4</v>
      </c>
    </row>
    <row r="111" spans="1:17" ht="21" x14ac:dyDescent="0.25">
      <c r="A111" s="142" t="s">
        <v>403</v>
      </c>
      <c r="B111" s="154"/>
      <c r="C111" s="155"/>
      <c r="D111" s="155"/>
      <c r="E111" s="144" t="s">
        <v>279</v>
      </c>
      <c r="F111" s="144" t="s">
        <v>270</v>
      </c>
      <c r="G111" s="144" t="s">
        <v>121</v>
      </c>
      <c r="H111" s="144" t="s">
        <v>307</v>
      </c>
      <c r="I111" s="144" t="s">
        <v>270</v>
      </c>
      <c r="J111" s="144" t="s">
        <v>308</v>
      </c>
      <c r="K111" s="145">
        <v>4</v>
      </c>
      <c r="L111" s="146">
        <v>4</v>
      </c>
      <c r="M111" s="146">
        <v>4</v>
      </c>
      <c r="N111" s="146">
        <v>4</v>
      </c>
      <c r="O111" s="146">
        <v>4</v>
      </c>
      <c r="P111" s="146">
        <v>4</v>
      </c>
      <c r="Q111" s="146">
        <v>4</v>
      </c>
    </row>
    <row r="112" spans="1:17" x14ac:dyDescent="0.25">
      <c r="A112" s="142"/>
      <c r="B112" s="141"/>
      <c r="C112" s="137"/>
      <c r="D112" s="137"/>
      <c r="E112" s="137"/>
      <c r="F112" s="137"/>
      <c r="G112" s="137"/>
      <c r="H112" s="137"/>
      <c r="I112" s="137"/>
      <c r="J112" s="137"/>
      <c r="K112" s="138"/>
      <c r="L112" s="147"/>
      <c r="M112" s="243"/>
      <c r="N112" s="27"/>
      <c r="O112" s="27"/>
      <c r="P112" s="27"/>
      <c r="Q112" s="27"/>
    </row>
    <row r="113" spans="1:17" x14ac:dyDescent="0.25">
      <c r="A113" s="142" t="s">
        <v>128</v>
      </c>
      <c r="B113" s="141"/>
      <c r="C113" s="137"/>
      <c r="D113" s="137"/>
      <c r="E113" s="137" t="s">
        <v>336</v>
      </c>
      <c r="F113" s="137" t="s">
        <v>270</v>
      </c>
      <c r="G113" s="137" t="s">
        <v>121</v>
      </c>
      <c r="H113" s="137" t="s">
        <v>278</v>
      </c>
      <c r="I113" s="137"/>
      <c r="J113" s="137" t="s">
        <v>12</v>
      </c>
      <c r="K113" s="138">
        <f t="shared" ref="K113:Q115" si="26">K114</f>
        <v>40</v>
      </c>
      <c r="L113" s="139">
        <f t="shared" si="26"/>
        <v>40</v>
      </c>
      <c r="M113" s="139">
        <f t="shared" si="26"/>
        <v>35.5</v>
      </c>
      <c r="N113" s="139">
        <f t="shared" si="26"/>
        <v>40</v>
      </c>
      <c r="O113" s="139">
        <f>O114</f>
        <v>40</v>
      </c>
      <c r="P113" s="139">
        <f>P114</f>
        <v>40</v>
      </c>
      <c r="Q113" s="139">
        <f>Q114</f>
        <v>40</v>
      </c>
    </row>
    <row r="114" spans="1:17" x14ac:dyDescent="0.25">
      <c r="A114" s="142" t="s">
        <v>339</v>
      </c>
      <c r="B114" s="141"/>
      <c r="C114" s="137"/>
      <c r="D114" s="137"/>
      <c r="E114" s="137" t="s">
        <v>336</v>
      </c>
      <c r="F114" s="137" t="s">
        <v>270</v>
      </c>
      <c r="G114" s="137" t="s">
        <v>121</v>
      </c>
      <c r="H114" s="137" t="s">
        <v>337</v>
      </c>
      <c r="I114" s="137"/>
      <c r="J114" s="137" t="s">
        <v>12</v>
      </c>
      <c r="K114" s="138">
        <f t="shared" si="26"/>
        <v>40</v>
      </c>
      <c r="L114" s="139">
        <f t="shared" si="26"/>
        <v>40</v>
      </c>
      <c r="M114" s="139">
        <f t="shared" si="26"/>
        <v>35.5</v>
      </c>
      <c r="N114" s="139">
        <f t="shared" si="26"/>
        <v>40</v>
      </c>
      <c r="O114" s="139">
        <f t="shared" si="26"/>
        <v>40</v>
      </c>
      <c r="P114" s="139">
        <f t="shared" si="26"/>
        <v>40</v>
      </c>
      <c r="Q114" s="139">
        <f t="shared" si="26"/>
        <v>40</v>
      </c>
    </row>
    <row r="115" spans="1:17" x14ac:dyDescent="0.25">
      <c r="A115" s="142" t="s">
        <v>316</v>
      </c>
      <c r="B115" s="141"/>
      <c r="C115" s="137"/>
      <c r="D115" s="137"/>
      <c r="E115" s="137" t="s">
        <v>336</v>
      </c>
      <c r="F115" s="137" t="s">
        <v>270</v>
      </c>
      <c r="G115" s="137" t="s">
        <v>121</v>
      </c>
      <c r="H115" s="137" t="s">
        <v>337</v>
      </c>
      <c r="I115" s="137"/>
      <c r="J115" s="137" t="s">
        <v>314</v>
      </c>
      <c r="K115" s="138">
        <f>K116</f>
        <v>40</v>
      </c>
      <c r="L115" s="139">
        <f>L116</f>
        <v>40</v>
      </c>
      <c r="M115" s="139">
        <f t="shared" si="26"/>
        <v>35.5</v>
      </c>
      <c r="N115" s="139">
        <f t="shared" si="26"/>
        <v>40</v>
      </c>
      <c r="O115" s="139">
        <f t="shared" si="26"/>
        <v>40</v>
      </c>
      <c r="P115" s="139">
        <f t="shared" si="26"/>
        <v>40</v>
      </c>
      <c r="Q115" s="139">
        <f t="shared" si="26"/>
        <v>40</v>
      </c>
    </row>
    <row r="116" spans="1:17" x14ac:dyDescent="0.25">
      <c r="A116" s="142" t="s">
        <v>335</v>
      </c>
      <c r="B116" s="141"/>
      <c r="C116" s="137"/>
      <c r="D116" s="137"/>
      <c r="E116" s="137" t="s">
        <v>336</v>
      </c>
      <c r="F116" s="137" t="s">
        <v>270</v>
      </c>
      <c r="G116" s="137" t="s">
        <v>121</v>
      </c>
      <c r="H116" s="137" t="s">
        <v>337</v>
      </c>
      <c r="I116" s="137" t="s">
        <v>270</v>
      </c>
      <c r="J116" s="137" t="s">
        <v>338</v>
      </c>
      <c r="K116" s="138">
        <v>40</v>
      </c>
      <c r="L116" s="139">
        <v>40</v>
      </c>
      <c r="M116" s="139">
        <v>35.5</v>
      </c>
      <c r="N116" s="139">
        <v>40</v>
      </c>
      <c r="O116" s="139">
        <v>40</v>
      </c>
      <c r="P116" s="139">
        <v>40</v>
      </c>
      <c r="Q116" s="139">
        <v>40</v>
      </c>
    </row>
    <row r="117" spans="1:17" x14ac:dyDescent="0.25">
      <c r="A117" s="142"/>
      <c r="B117" s="141"/>
      <c r="C117" s="137"/>
      <c r="D117" s="137"/>
      <c r="E117" s="137"/>
      <c r="F117" s="137"/>
      <c r="G117" s="137"/>
      <c r="H117" s="137"/>
      <c r="I117" s="137"/>
      <c r="J117" s="137"/>
      <c r="K117" s="138"/>
      <c r="L117" s="139"/>
      <c r="M117" s="138"/>
      <c r="N117" s="27"/>
      <c r="O117" s="27"/>
      <c r="P117" s="27"/>
      <c r="Q117" s="27"/>
    </row>
    <row r="118" spans="1:17" hidden="1" x14ac:dyDescent="0.25">
      <c r="A118" s="142" t="s">
        <v>339</v>
      </c>
      <c r="B118" s="141"/>
      <c r="C118" s="137"/>
      <c r="D118" s="137"/>
      <c r="E118" s="137" t="s">
        <v>336</v>
      </c>
      <c r="F118" s="137" t="s">
        <v>270</v>
      </c>
      <c r="G118" s="137" t="s">
        <v>121</v>
      </c>
      <c r="H118" s="137" t="s">
        <v>337</v>
      </c>
      <c r="I118" s="137" t="s">
        <v>270</v>
      </c>
      <c r="J118" s="137" t="s">
        <v>12</v>
      </c>
      <c r="K118" s="138">
        <v>0</v>
      </c>
      <c r="L118" s="139">
        <f t="shared" ref="L118:N120" si="27">L119</f>
        <v>0</v>
      </c>
      <c r="M118" s="139">
        <f t="shared" si="27"/>
        <v>4.5</v>
      </c>
      <c r="N118" s="139">
        <f t="shared" si="27"/>
        <v>0</v>
      </c>
      <c r="O118" s="27"/>
      <c r="P118" s="27"/>
      <c r="Q118" s="27"/>
    </row>
    <row r="119" spans="1:17" ht="31.2" hidden="1" x14ac:dyDescent="0.25">
      <c r="A119" s="142" t="s">
        <v>411</v>
      </c>
      <c r="B119" s="141"/>
      <c r="C119" s="137"/>
      <c r="D119" s="137"/>
      <c r="E119" s="137" t="s">
        <v>336</v>
      </c>
      <c r="F119" s="137" t="s">
        <v>270</v>
      </c>
      <c r="G119" s="137" t="s">
        <v>121</v>
      </c>
      <c r="H119" s="137" t="s">
        <v>337</v>
      </c>
      <c r="I119" s="137" t="s">
        <v>270</v>
      </c>
      <c r="J119" s="137" t="s">
        <v>12</v>
      </c>
      <c r="K119" s="138">
        <v>0</v>
      </c>
      <c r="L119" s="139">
        <f t="shared" si="27"/>
        <v>0</v>
      </c>
      <c r="M119" s="139">
        <f t="shared" si="27"/>
        <v>4.5</v>
      </c>
      <c r="N119" s="139">
        <f t="shared" si="27"/>
        <v>0</v>
      </c>
      <c r="O119" s="27"/>
      <c r="P119" s="27"/>
      <c r="Q119" s="27"/>
    </row>
    <row r="120" spans="1:17" ht="21" hidden="1" x14ac:dyDescent="0.25">
      <c r="A120" s="142" t="s">
        <v>348</v>
      </c>
      <c r="B120" s="141"/>
      <c r="C120" s="137"/>
      <c r="D120" s="137"/>
      <c r="E120" s="137" t="s">
        <v>336</v>
      </c>
      <c r="F120" s="137" t="s">
        <v>270</v>
      </c>
      <c r="G120" s="137" t="s">
        <v>121</v>
      </c>
      <c r="H120" s="137" t="s">
        <v>337</v>
      </c>
      <c r="I120" s="137" t="s">
        <v>270</v>
      </c>
      <c r="J120" s="137" t="s">
        <v>234</v>
      </c>
      <c r="K120" s="138">
        <v>0</v>
      </c>
      <c r="L120" s="139">
        <f t="shared" si="27"/>
        <v>0</v>
      </c>
      <c r="M120" s="139">
        <f t="shared" si="27"/>
        <v>4.5</v>
      </c>
      <c r="N120" s="139">
        <f t="shared" si="27"/>
        <v>0</v>
      </c>
      <c r="O120" s="27"/>
      <c r="P120" s="27"/>
      <c r="Q120" s="27"/>
    </row>
    <row r="121" spans="1:17" ht="21" hidden="1" x14ac:dyDescent="0.25">
      <c r="A121" s="142" t="s">
        <v>360</v>
      </c>
      <c r="B121" s="141"/>
      <c r="C121" s="137"/>
      <c r="D121" s="137"/>
      <c r="E121" s="137" t="s">
        <v>336</v>
      </c>
      <c r="F121" s="137" t="s">
        <v>270</v>
      </c>
      <c r="G121" s="137" t="s">
        <v>121</v>
      </c>
      <c r="H121" s="137" t="s">
        <v>337</v>
      </c>
      <c r="I121" s="137" t="s">
        <v>270</v>
      </c>
      <c r="J121" s="137" t="s">
        <v>288</v>
      </c>
      <c r="K121" s="138">
        <v>0</v>
      </c>
      <c r="L121" s="139">
        <v>0</v>
      </c>
      <c r="M121" s="139">
        <v>4.5</v>
      </c>
      <c r="N121" s="139">
        <v>0</v>
      </c>
      <c r="O121" s="27"/>
      <c r="P121" s="27"/>
      <c r="Q121" s="27"/>
    </row>
    <row r="122" spans="1:17" hidden="1" x14ac:dyDescent="0.25">
      <c r="A122" s="142"/>
      <c r="B122" s="141"/>
      <c r="C122" s="137"/>
      <c r="D122" s="137"/>
      <c r="E122" s="137"/>
      <c r="F122" s="137"/>
      <c r="G122" s="137"/>
      <c r="H122" s="137"/>
      <c r="I122" s="137"/>
      <c r="J122" s="137"/>
      <c r="K122" s="138"/>
      <c r="L122" s="139"/>
      <c r="M122" s="138"/>
      <c r="N122" s="27"/>
      <c r="O122" s="27"/>
      <c r="P122" s="27"/>
      <c r="Q122" s="27"/>
    </row>
    <row r="123" spans="1:17" ht="21" hidden="1" x14ac:dyDescent="0.25">
      <c r="A123" s="142" t="s">
        <v>413</v>
      </c>
      <c r="B123" s="141"/>
      <c r="C123" s="137"/>
      <c r="D123" s="137"/>
      <c r="E123" s="137" t="s">
        <v>336</v>
      </c>
      <c r="F123" s="137" t="s">
        <v>270</v>
      </c>
      <c r="G123" s="137" t="s">
        <v>121</v>
      </c>
      <c r="H123" s="137" t="s">
        <v>414</v>
      </c>
      <c r="I123" s="137" t="s">
        <v>270</v>
      </c>
      <c r="J123" s="137" t="s">
        <v>12</v>
      </c>
      <c r="K123" s="138">
        <v>0</v>
      </c>
      <c r="L123" s="139">
        <f>L124</f>
        <v>0</v>
      </c>
      <c r="M123" s="138"/>
      <c r="N123" s="27"/>
      <c r="O123" s="27"/>
      <c r="P123" s="27"/>
      <c r="Q123" s="27"/>
    </row>
    <row r="124" spans="1:17" ht="21" hidden="1" x14ac:dyDescent="0.25">
      <c r="A124" s="142" t="s">
        <v>348</v>
      </c>
      <c r="B124" s="141"/>
      <c r="C124" s="137"/>
      <c r="D124" s="137"/>
      <c r="E124" s="137" t="s">
        <v>336</v>
      </c>
      <c r="F124" s="137" t="s">
        <v>270</v>
      </c>
      <c r="G124" s="137" t="s">
        <v>121</v>
      </c>
      <c r="H124" s="137" t="s">
        <v>414</v>
      </c>
      <c r="I124" s="137" t="s">
        <v>270</v>
      </c>
      <c r="J124" s="137" t="s">
        <v>234</v>
      </c>
      <c r="K124" s="138">
        <v>0</v>
      </c>
      <c r="L124" s="139">
        <f>L125</f>
        <v>0</v>
      </c>
      <c r="M124" s="138"/>
      <c r="N124" s="27"/>
      <c r="O124" s="27"/>
      <c r="P124" s="27"/>
      <c r="Q124" s="27"/>
    </row>
    <row r="125" spans="1:17" ht="21" hidden="1" x14ac:dyDescent="0.25">
      <c r="A125" s="142" t="s">
        <v>360</v>
      </c>
      <c r="B125" s="141"/>
      <c r="C125" s="137"/>
      <c r="D125" s="137"/>
      <c r="E125" s="137" t="s">
        <v>336</v>
      </c>
      <c r="F125" s="137" t="s">
        <v>270</v>
      </c>
      <c r="G125" s="137" t="s">
        <v>121</v>
      </c>
      <c r="H125" s="137" t="s">
        <v>414</v>
      </c>
      <c r="I125" s="137" t="s">
        <v>270</v>
      </c>
      <c r="J125" s="137" t="s">
        <v>288</v>
      </c>
      <c r="K125" s="138">
        <v>0</v>
      </c>
      <c r="L125" s="139">
        <v>0</v>
      </c>
      <c r="M125" s="138"/>
      <c r="N125" s="27"/>
      <c r="O125" s="27"/>
      <c r="P125" s="27"/>
      <c r="Q125" s="27"/>
    </row>
    <row r="126" spans="1:17" hidden="1" x14ac:dyDescent="0.25">
      <c r="A126" s="142"/>
      <c r="B126" s="141"/>
      <c r="C126" s="137"/>
      <c r="D126" s="137"/>
      <c r="E126" s="137"/>
      <c r="F126" s="137"/>
      <c r="G126" s="137"/>
      <c r="H126" s="137"/>
      <c r="I126" s="137"/>
      <c r="J126" s="137"/>
      <c r="K126" s="138"/>
      <c r="L126" s="139"/>
      <c r="M126" s="138"/>
      <c r="N126" s="27"/>
      <c r="O126" s="27"/>
      <c r="P126" s="27"/>
      <c r="Q126" s="27"/>
    </row>
    <row r="127" spans="1:17" x14ac:dyDescent="0.25">
      <c r="A127" s="142" t="s">
        <v>410</v>
      </c>
      <c r="B127" s="141"/>
      <c r="C127" s="137"/>
      <c r="D127" s="137"/>
      <c r="E127" s="137" t="s">
        <v>405</v>
      </c>
      <c r="F127" s="137" t="s">
        <v>270</v>
      </c>
      <c r="G127" s="137" t="s">
        <v>121</v>
      </c>
      <c r="H127" s="137" t="s">
        <v>278</v>
      </c>
      <c r="I127" s="137" t="s">
        <v>270</v>
      </c>
      <c r="J127" s="137" t="s">
        <v>12</v>
      </c>
      <c r="K127" s="138">
        <f t="shared" ref="K127:Q127" si="28">K128</f>
        <v>126.2</v>
      </c>
      <c r="L127" s="139">
        <f t="shared" si="28"/>
        <v>126.2</v>
      </c>
      <c r="M127" s="139">
        <f t="shared" si="28"/>
        <v>126.2</v>
      </c>
      <c r="N127" s="139">
        <f t="shared" si="28"/>
        <v>126.2</v>
      </c>
      <c r="O127" s="139">
        <f t="shared" si="28"/>
        <v>131.6</v>
      </c>
      <c r="P127" s="139">
        <f t="shared" si="28"/>
        <v>131.6</v>
      </c>
      <c r="Q127" s="139">
        <f t="shared" si="28"/>
        <v>131.6</v>
      </c>
    </row>
    <row r="128" spans="1:17" ht="21" x14ac:dyDescent="0.25">
      <c r="A128" s="142" t="s">
        <v>238</v>
      </c>
      <c r="B128" s="141"/>
      <c r="C128" s="137"/>
      <c r="D128" s="137"/>
      <c r="E128" s="137" t="s">
        <v>405</v>
      </c>
      <c r="F128" s="137" t="s">
        <v>270</v>
      </c>
      <c r="G128" s="137" t="s">
        <v>121</v>
      </c>
      <c r="H128" s="137" t="s">
        <v>293</v>
      </c>
      <c r="I128" s="137" t="s">
        <v>270</v>
      </c>
      <c r="J128" s="137" t="s">
        <v>12</v>
      </c>
      <c r="K128" s="138">
        <f t="shared" ref="K128:Q128" si="29">K129+K131</f>
        <v>126.2</v>
      </c>
      <c r="L128" s="139">
        <f t="shared" si="29"/>
        <v>126.2</v>
      </c>
      <c r="M128" s="139">
        <f t="shared" si="29"/>
        <v>126.2</v>
      </c>
      <c r="N128" s="139">
        <f t="shared" si="29"/>
        <v>126.2</v>
      </c>
      <c r="O128" s="139">
        <f t="shared" si="29"/>
        <v>131.6</v>
      </c>
      <c r="P128" s="139">
        <f t="shared" si="29"/>
        <v>131.6</v>
      </c>
      <c r="Q128" s="139">
        <f t="shared" si="29"/>
        <v>131.6</v>
      </c>
    </row>
    <row r="129" spans="1:17" ht="41.4" x14ac:dyDescent="0.25">
      <c r="A129" s="142" t="s">
        <v>231</v>
      </c>
      <c r="B129" s="141"/>
      <c r="C129" s="137"/>
      <c r="D129" s="137"/>
      <c r="E129" s="137" t="s">
        <v>405</v>
      </c>
      <c r="F129" s="137" t="s">
        <v>270</v>
      </c>
      <c r="G129" s="137" t="s">
        <v>121</v>
      </c>
      <c r="H129" s="137" t="s">
        <v>293</v>
      </c>
      <c r="I129" s="137" t="s">
        <v>270</v>
      </c>
      <c r="J129" s="137" t="s">
        <v>230</v>
      </c>
      <c r="K129" s="138">
        <f t="shared" ref="K129:Q129" si="30">K130</f>
        <v>101.2</v>
      </c>
      <c r="L129" s="139">
        <f t="shared" si="30"/>
        <v>101.2</v>
      </c>
      <c r="M129" s="139">
        <f t="shared" si="30"/>
        <v>101.2</v>
      </c>
      <c r="N129" s="139">
        <f t="shared" si="30"/>
        <v>101.2</v>
      </c>
      <c r="O129" s="139">
        <f t="shared" si="30"/>
        <v>101.2</v>
      </c>
      <c r="P129" s="139">
        <f t="shared" si="30"/>
        <v>101.2</v>
      </c>
      <c r="Q129" s="139">
        <f t="shared" si="30"/>
        <v>109.1</v>
      </c>
    </row>
    <row r="130" spans="1:17" ht="21" x14ac:dyDescent="0.25">
      <c r="A130" s="142" t="s">
        <v>292</v>
      </c>
      <c r="B130" s="141"/>
      <c r="C130" s="137"/>
      <c r="D130" s="137"/>
      <c r="E130" s="137" t="s">
        <v>405</v>
      </c>
      <c r="F130" s="137" t="s">
        <v>270</v>
      </c>
      <c r="G130" s="137" t="s">
        <v>121</v>
      </c>
      <c r="H130" s="137" t="s">
        <v>293</v>
      </c>
      <c r="I130" s="137" t="s">
        <v>270</v>
      </c>
      <c r="J130" s="137" t="s">
        <v>284</v>
      </c>
      <c r="K130" s="138">
        <v>101.2</v>
      </c>
      <c r="L130" s="139">
        <v>101.2</v>
      </c>
      <c r="M130" s="139">
        <v>101.2</v>
      </c>
      <c r="N130" s="139">
        <v>101.2</v>
      </c>
      <c r="O130" s="139">
        <v>101.2</v>
      </c>
      <c r="P130" s="139">
        <v>101.2</v>
      </c>
      <c r="Q130" s="139">
        <v>109.1</v>
      </c>
    </row>
    <row r="131" spans="1:17" ht="21" x14ac:dyDescent="0.25">
      <c r="A131" s="142" t="s">
        <v>348</v>
      </c>
      <c r="B131" s="141"/>
      <c r="C131" s="137"/>
      <c r="D131" s="137"/>
      <c r="E131" s="137" t="s">
        <v>405</v>
      </c>
      <c r="F131" s="137" t="s">
        <v>270</v>
      </c>
      <c r="G131" s="137" t="s">
        <v>121</v>
      </c>
      <c r="H131" s="137" t="s">
        <v>293</v>
      </c>
      <c r="I131" s="137" t="s">
        <v>270</v>
      </c>
      <c r="J131" s="137" t="s">
        <v>234</v>
      </c>
      <c r="K131" s="138">
        <f t="shared" ref="K131:Q131" si="31">K132</f>
        <v>25</v>
      </c>
      <c r="L131" s="139">
        <f t="shared" si="31"/>
        <v>25</v>
      </c>
      <c r="M131" s="139">
        <f t="shared" si="31"/>
        <v>25</v>
      </c>
      <c r="N131" s="139">
        <f t="shared" si="31"/>
        <v>25</v>
      </c>
      <c r="O131" s="139">
        <f t="shared" si="31"/>
        <v>30.4</v>
      </c>
      <c r="P131" s="139">
        <f t="shared" si="31"/>
        <v>30.4</v>
      </c>
      <c r="Q131" s="139">
        <f t="shared" si="31"/>
        <v>22.5</v>
      </c>
    </row>
    <row r="132" spans="1:17" ht="21" x14ac:dyDescent="0.25">
      <c r="A132" s="142" t="s">
        <v>360</v>
      </c>
      <c r="B132" s="141"/>
      <c r="C132" s="137"/>
      <c r="D132" s="137"/>
      <c r="E132" s="137" t="s">
        <v>405</v>
      </c>
      <c r="F132" s="137" t="s">
        <v>270</v>
      </c>
      <c r="G132" s="137" t="s">
        <v>121</v>
      </c>
      <c r="H132" s="137" t="s">
        <v>293</v>
      </c>
      <c r="I132" s="137" t="s">
        <v>270</v>
      </c>
      <c r="J132" s="137" t="s">
        <v>288</v>
      </c>
      <c r="K132" s="138">
        <v>25</v>
      </c>
      <c r="L132" s="139">
        <v>25</v>
      </c>
      <c r="M132" s="139">
        <v>25</v>
      </c>
      <c r="N132" s="139">
        <v>25</v>
      </c>
      <c r="O132" s="247">
        <v>30.4</v>
      </c>
      <c r="P132" s="247">
        <v>30.4</v>
      </c>
      <c r="Q132" s="247">
        <v>22.5</v>
      </c>
    </row>
    <row r="133" spans="1:17" x14ac:dyDescent="0.25">
      <c r="A133" s="142"/>
      <c r="B133" s="141"/>
      <c r="C133" s="137"/>
      <c r="D133" s="137"/>
      <c r="E133" s="137"/>
      <c r="F133" s="137"/>
      <c r="G133" s="137"/>
      <c r="H133" s="137"/>
      <c r="I133" s="137"/>
      <c r="J133" s="137"/>
      <c r="K133" s="138"/>
      <c r="L133" s="139"/>
      <c r="M133" s="138"/>
      <c r="N133" s="139"/>
      <c r="O133" s="27"/>
      <c r="P133" s="27"/>
      <c r="Q133" s="27"/>
    </row>
    <row r="134" spans="1:17" ht="21" x14ac:dyDescent="0.25">
      <c r="A134" s="142" t="s">
        <v>442</v>
      </c>
      <c r="B134" s="141"/>
      <c r="C134" s="137"/>
      <c r="D134" s="137"/>
      <c r="E134" s="137" t="s">
        <v>441</v>
      </c>
      <c r="F134" s="137" t="s">
        <v>270</v>
      </c>
      <c r="G134" s="137" t="s">
        <v>121</v>
      </c>
      <c r="H134" s="137" t="s">
        <v>278</v>
      </c>
      <c r="I134" s="137" t="s">
        <v>270</v>
      </c>
      <c r="J134" s="137" t="s">
        <v>270</v>
      </c>
      <c r="K134" s="138">
        <v>0</v>
      </c>
      <c r="L134" s="139">
        <v>0</v>
      </c>
      <c r="M134" s="138"/>
      <c r="N134" s="139">
        <f t="shared" ref="N134:Q136" si="32">N135</f>
        <v>3</v>
      </c>
      <c r="O134" s="139">
        <f t="shared" si="32"/>
        <v>13</v>
      </c>
      <c r="P134" s="139">
        <f t="shared" si="32"/>
        <v>13</v>
      </c>
      <c r="Q134" s="139">
        <f t="shared" si="32"/>
        <v>13</v>
      </c>
    </row>
    <row r="135" spans="1:17" ht="31.2" x14ac:dyDescent="0.25">
      <c r="A135" s="142" t="s">
        <v>443</v>
      </c>
      <c r="B135" s="141"/>
      <c r="C135" s="137"/>
      <c r="D135" s="137"/>
      <c r="E135" s="137" t="s">
        <v>441</v>
      </c>
      <c r="F135" s="137" t="s">
        <v>270</v>
      </c>
      <c r="G135" s="137" t="s">
        <v>121</v>
      </c>
      <c r="H135" s="137" t="s">
        <v>444</v>
      </c>
      <c r="I135" s="137" t="s">
        <v>270</v>
      </c>
      <c r="J135" s="137" t="s">
        <v>270</v>
      </c>
      <c r="K135" s="138">
        <v>0</v>
      </c>
      <c r="L135" s="139">
        <v>0</v>
      </c>
      <c r="M135" s="138"/>
      <c r="N135" s="139">
        <f t="shared" si="32"/>
        <v>3</v>
      </c>
      <c r="O135" s="139">
        <f t="shared" si="32"/>
        <v>13</v>
      </c>
      <c r="P135" s="139">
        <f t="shared" si="32"/>
        <v>13</v>
      </c>
      <c r="Q135" s="139">
        <f t="shared" si="32"/>
        <v>13</v>
      </c>
    </row>
    <row r="136" spans="1:17" ht="21" x14ac:dyDescent="0.25">
      <c r="A136" s="142" t="s">
        <v>348</v>
      </c>
      <c r="B136" s="141"/>
      <c r="C136" s="137"/>
      <c r="D136" s="137"/>
      <c r="E136" s="137" t="s">
        <v>441</v>
      </c>
      <c r="F136" s="137" t="s">
        <v>270</v>
      </c>
      <c r="G136" s="137" t="s">
        <v>121</v>
      </c>
      <c r="H136" s="137" t="s">
        <v>444</v>
      </c>
      <c r="I136" s="137" t="s">
        <v>270</v>
      </c>
      <c r="J136" s="137" t="s">
        <v>270</v>
      </c>
      <c r="K136" s="138">
        <v>0</v>
      </c>
      <c r="L136" s="139">
        <v>0</v>
      </c>
      <c r="M136" s="138"/>
      <c r="N136" s="139">
        <f t="shared" si="32"/>
        <v>3</v>
      </c>
      <c r="O136" s="139">
        <f t="shared" si="32"/>
        <v>13</v>
      </c>
      <c r="P136" s="139">
        <f t="shared" si="32"/>
        <v>13</v>
      </c>
      <c r="Q136" s="139">
        <f t="shared" si="32"/>
        <v>13</v>
      </c>
    </row>
    <row r="137" spans="1:17" ht="21" x14ac:dyDescent="0.25">
      <c r="A137" s="142" t="s">
        <v>360</v>
      </c>
      <c r="B137" s="141"/>
      <c r="C137" s="137"/>
      <c r="D137" s="137"/>
      <c r="E137" s="137" t="s">
        <v>441</v>
      </c>
      <c r="F137" s="137" t="s">
        <v>270</v>
      </c>
      <c r="G137" s="137" t="s">
        <v>121</v>
      </c>
      <c r="H137" s="137" t="s">
        <v>444</v>
      </c>
      <c r="I137" s="137" t="s">
        <v>270</v>
      </c>
      <c r="J137" s="137" t="s">
        <v>270</v>
      </c>
      <c r="K137" s="138">
        <v>0</v>
      </c>
      <c r="L137" s="139">
        <v>0</v>
      </c>
      <c r="M137" s="138"/>
      <c r="N137" s="139">
        <v>3</v>
      </c>
      <c r="O137" s="139">
        <v>13</v>
      </c>
      <c r="P137" s="139">
        <v>13</v>
      </c>
      <c r="Q137" s="139">
        <v>13</v>
      </c>
    </row>
    <row r="138" spans="1:17" x14ac:dyDescent="0.25">
      <c r="A138" s="142"/>
      <c r="B138" s="141"/>
      <c r="C138" s="137"/>
      <c r="D138" s="137"/>
      <c r="E138" s="137"/>
      <c r="F138" s="137"/>
      <c r="G138" s="137"/>
      <c r="H138" s="137"/>
      <c r="I138" s="137"/>
      <c r="J138" s="137"/>
      <c r="K138" s="138"/>
      <c r="L138" s="139"/>
      <c r="M138" s="138"/>
      <c r="N138" s="139"/>
      <c r="O138" s="27"/>
      <c r="P138" s="27"/>
      <c r="Q138" s="27"/>
    </row>
    <row r="139" spans="1:17" ht="12.75" customHeight="1" x14ac:dyDescent="0.25">
      <c r="A139" s="142" t="s">
        <v>258</v>
      </c>
      <c r="B139" s="141" t="s">
        <v>1</v>
      </c>
      <c r="C139" s="137" t="s">
        <v>200</v>
      </c>
      <c r="D139" s="137" t="s">
        <v>173</v>
      </c>
      <c r="E139" s="137" t="s">
        <v>289</v>
      </c>
      <c r="F139" s="137" t="s">
        <v>270</v>
      </c>
      <c r="G139" s="137" t="s">
        <v>121</v>
      </c>
      <c r="H139" s="137" t="s">
        <v>278</v>
      </c>
      <c r="I139" s="137" t="s">
        <v>270</v>
      </c>
      <c r="J139" s="137" t="s">
        <v>12</v>
      </c>
      <c r="K139" s="138">
        <f t="shared" ref="K139:Q142" si="33">K140</f>
        <v>37.700000000000003</v>
      </c>
      <c r="L139" s="139">
        <f t="shared" si="33"/>
        <v>37.700000000000003</v>
      </c>
      <c r="M139" s="139">
        <f t="shared" si="33"/>
        <v>37.700000000000003</v>
      </c>
      <c r="N139" s="139">
        <f t="shared" si="33"/>
        <v>37.700000000000003</v>
      </c>
      <c r="O139" s="139">
        <f t="shared" si="33"/>
        <v>37.700000000000003</v>
      </c>
      <c r="P139" s="139">
        <f t="shared" si="33"/>
        <v>37.700000000000003</v>
      </c>
      <c r="Q139" s="139">
        <f t="shared" si="33"/>
        <v>37.700000000000003</v>
      </c>
    </row>
    <row r="140" spans="1:17" ht="21" x14ac:dyDescent="0.25">
      <c r="A140" s="142" t="s">
        <v>259</v>
      </c>
      <c r="B140" s="141" t="s">
        <v>1</v>
      </c>
      <c r="C140" s="137" t="s">
        <v>200</v>
      </c>
      <c r="D140" s="137" t="s">
        <v>173</v>
      </c>
      <c r="E140" s="137" t="s">
        <v>289</v>
      </c>
      <c r="F140" s="137" t="s">
        <v>291</v>
      </c>
      <c r="G140" s="137" t="s">
        <v>121</v>
      </c>
      <c r="H140" s="137" t="s">
        <v>278</v>
      </c>
      <c r="I140" s="137" t="s">
        <v>270</v>
      </c>
      <c r="J140" s="137" t="s">
        <v>12</v>
      </c>
      <c r="K140" s="138">
        <f t="shared" si="33"/>
        <v>37.700000000000003</v>
      </c>
      <c r="L140" s="139">
        <f t="shared" si="33"/>
        <v>37.700000000000003</v>
      </c>
      <c r="M140" s="139">
        <f t="shared" si="33"/>
        <v>37.700000000000003</v>
      </c>
      <c r="N140" s="139">
        <f t="shared" si="33"/>
        <v>37.700000000000003</v>
      </c>
      <c r="O140" s="139">
        <f t="shared" si="33"/>
        <v>37.700000000000003</v>
      </c>
      <c r="P140" s="139">
        <f t="shared" si="33"/>
        <v>37.700000000000003</v>
      </c>
      <c r="Q140" s="139">
        <f t="shared" si="33"/>
        <v>37.700000000000003</v>
      </c>
    </row>
    <row r="141" spans="1:17" x14ac:dyDescent="0.25">
      <c r="A141" s="142" t="s">
        <v>260</v>
      </c>
      <c r="B141" s="143" t="s">
        <v>1</v>
      </c>
      <c r="C141" s="144" t="s">
        <v>200</v>
      </c>
      <c r="D141" s="144" t="s">
        <v>173</v>
      </c>
      <c r="E141" s="144" t="s">
        <v>289</v>
      </c>
      <c r="F141" s="144" t="s">
        <v>291</v>
      </c>
      <c r="G141" s="144" t="s">
        <v>121</v>
      </c>
      <c r="H141" s="144" t="s">
        <v>438</v>
      </c>
      <c r="I141" s="144" t="s">
        <v>270</v>
      </c>
      <c r="J141" s="144" t="s">
        <v>12</v>
      </c>
      <c r="K141" s="145">
        <f t="shared" si="33"/>
        <v>37.700000000000003</v>
      </c>
      <c r="L141" s="146">
        <f t="shared" si="33"/>
        <v>37.700000000000003</v>
      </c>
      <c r="M141" s="146">
        <f t="shared" si="33"/>
        <v>37.700000000000003</v>
      </c>
      <c r="N141" s="146">
        <f t="shared" si="33"/>
        <v>37.700000000000003</v>
      </c>
      <c r="O141" s="146">
        <f t="shared" si="33"/>
        <v>37.700000000000003</v>
      </c>
      <c r="P141" s="146">
        <f t="shared" si="33"/>
        <v>37.700000000000003</v>
      </c>
      <c r="Q141" s="146">
        <f t="shared" si="33"/>
        <v>37.700000000000003</v>
      </c>
    </row>
    <row r="142" spans="1:17" ht="12.75" customHeight="1" x14ac:dyDescent="0.25">
      <c r="A142" s="142" t="s">
        <v>235</v>
      </c>
      <c r="B142" s="143" t="s">
        <v>1</v>
      </c>
      <c r="C142" s="144" t="s">
        <v>200</v>
      </c>
      <c r="D142" s="144" t="s">
        <v>173</v>
      </c>
      <c r="E142" s="144" t="s">
        <v>289</v>
      </c>
      <c r="F142" s="144" t="s">
        <v>291</v>
      </c>
      <c r="G142" s="144" t="s">
        <v>121</v>
      </c>
      <c r="H142" s="144" t="s">
        <v>438</v>
      </c>
      <c r="I142" s="144" t="s">
        <v>270</v>
      </c>
      <c r="J142" s="144" t="s">
        <v>124</v>
      </c>
      <c r="K142" s="145">
        <f t="shared" si="33"/>
        <v>37.700000000000003</v>
      </c>
      <c r="L142" s="146">
        <f t="shared" si="33"/>
        <v>37.700000000000003</v>
      </c>
      <c r="M142" s="146">
        <f t="shared" si="33"/>
        <v>37.700000000000003</v>
      </c>
      <c r="N142" s="146">
        <f t="shared" si="33"/>
        <v>37.700000000000003</v>
      </c>
      <c r="O142" s="146">
        <f t="shared" si="33"/>
        <v>37.700000000000003</v>
      </c>
      <c r="P142" s="146">
        <f t="shared" si="33"/>
        <v>37.700000000000003</v>
      </c>
      <c r="Q142" s="146">
        <f t="shared" si="33"/>
        <v>37.700000000000003</v>
      </c>
    </row>
    <row r="143" spans="1:17" ht="12.75" customHeight="1" x14ac:dyDescent="0.25">
      <c r="A143" s="142" t="s">
        <v>290</v>
      </c>
      <c r="B143" s="143"/>
      <c r="C143" s="144"/>
      <c r="D143" s="144"/>
      <c r="E143" s="144" t="s">
        <v>289</v>
      </c>
      <c r="F143" s="144" t="s">
        <v>291</v>
      </c>
      <c r="G143" s="144" t="s">
        <v>121</v>
      </c>
      <c r="H143" s="144" t="s">
        <v>438</v>
      </c>
      <c r="I143" s="144" t="s">
        <v>270</v>
      </c>
      <c r="J143" s="144" t="s">
        <v>267</v>
      </c>
      <c r="K143" s="145">
        <v>37.700000000000003</v>
      </c>
      <c r="L143" s="146">
        <v>37.700000000000003</v>
      </c>
      <c r="M143" s="146">
        <v>37.700000000000003</v>
      </c>
      <c r="N143" s="146">
        <v>37.700000000000003</v>
      </c>
      <c r="O143" s="146">
        <v>37.700000000000003</v>
      </c>
      <c r="P143" s="146">
        <v>37.700000000000003</v>
      </c>
      <c r="Q143" s="146">
        <v>37.700000000000003</v>
      </c>
    </row>
    <row r="144" spans="1:17" ht="12.75" customHeight="1" x14ac:dyDescent="0.25">
      <c r="A144" s="178" t="s">
        <v>449</v>
      </c>
      <c r="B144" s="263"/>
      <c r="C144" s="144"/>
      <c r="D144" s="144"/>
      <c r="E144" s="144" t="s">
        <v>450</v>
      </c>
      <c r="F144" s="144" t="s">
        <v>270</v>
      </c>
      <c r="G144" s="144" t="s">
        <v>121</v>
      </c>
      <c r="H144" s="144" t="s">
        <v>278</v>
      </c>
      <c r="I144" s="144" t="s">
        <v>270</v>
      </c>
      <c r="J144" s="144" t="s">
        <v>12</v>
      </c>
      <c r="K144" s="145">
        <v>0</v>
      </c>
      <c r="L144" s="145">
        <v>0</v>
      </c>
      <c r="M144" s="145">
        <v>0</v>
      </c>
      <c r="N144" s="145">
        <v>0</v>
      </c>
      <c r="O144" s="145">
        <v>0</v>
      </c>
      <c r="P144" s="145">
        <v>0</v>
      </c>
      <c r="Q144" s="146">
        <f>Q145</f>
        <v>12</v>
      </c>
    </row>
    <row r="145" spans="1:17" ht="22.5" customHeight="1" x14ac:dyDescent="0.25">
      <c r="A145" s="178" t="s">
        <v>451</v>
      </c>
      <c r="B145" s="263"/>
      <c r="C145" s="144"/>
      <c r="D145" s="144"/>
      <c r="E145" s="144" t="s">
        <v>450</v>
      </c>
      <c r="F145" s="144" t="s">
        <v>270</v>
      </c>
      <c r="G145" s="144" t="s">
        <v>121</v>
      </c>
      <c r="H145" s="144" t="s">
        <v>452</v>
      </c>
      <c r="I145" s="144" t="s">
        <v>270</v>
      </c>
      <c r="J145" s="144" t="s">
        <v>12</v>
      </c>
      <c r="K145" s="145">
        <v>0</v>
      </c>
      <c r="L145" s="145">
        <v>0</v>
      </c>
      <c r="M145" s="145">
        <v>0</v>
      </c>
      <c r="N145" s="145">
        <v>0</v>
      </c>
      <c r="O145" s="145">
        <v>0</v>
      </c>
      <c r="P145" s="145">
        <v>0</v>
      </c>
      <c r="Q145" s="146">
        <f>Q146</f>
        <v>12</v>
      </c>
    </row>
    <row r="146" spans="1:17" ht="22.5" customHeight="1" x14ac:dyDescent="0.25">
      <c r="A146" s="178" t="s">
        <v>348</v>
      </c>
      <c r="B146" s="263"/>
      <c r="C146" s="144"/>
      <c r="D146" s="144"/>
      <c r="E146" s="144" t="s">
        <v>450</v>
      </c>
      <c r="F146" s="144" t="s">
        <v>270</v>
      </c>
      <c r="G146" s="144" t="s">
        <v>121</v>
      </c>
      <c r="H146" s="144" t="s">
        <v>452</v>
      </c>
      <c r="I146" s="144" t="s">
        <v>270</v>
      </c>
      <c r="J146" s="144" t="s">
        <v>234</v>
      </c>
      <c r="K146" s="145">
        <v>0</v>
      </c>
      <c r="L146" s="146">
        <v>0</v>
      </c>
      <c r="M146" s="146">
        <v>0</v>
      </c>
      <c r="N146" s="146">
        <v>0</v>
      </c>
      <c r="O146" s="146">
        <v>0</v>
      </c>
      <c r="P146" s="146">
        <v>0</v>
      </c>
      <c r="Q146" s="146">
        <f>Q147</f>
        <v>12</v>
      </c>
    </row>
    <row r="147" spans="1:17" ht="20.25" customHeight="1" x14ac:dyDescent="0.25">
      <c r="A147" s="178" t="s">
        <v>360</v>
      </c>
      <c r="B147" s="263"/>
      <c r="C147" s="144"/>
      <c r="D147" s="144"/>
      <c r="E147" s="144" t="s">
        <v>450</v>
      </c>
      <c r="F147" s="144" t="s">
        <v>270</v>
      </c>
      <c r="G147" s="144" t="s">
        <v>121</v>
      </c>
      <c r="H147" s="144" t="s">
        <v>452</v>
      </c>
      <c r="I147" s="144" t="s">
        <v>270</v>
      </c>
      <c r="J147" s="144" t="s">
        <v>288</v>
      </c>
      <c r="K147" s="145">
        <v>0</v>
      </c>
      <c r="L147" s="146">
        <v>0</v>
      </c>
      <c r="M147" s="146">
        <v>0</v>
      </c>
      <c r="N147" s="146">
        <v>0</v>
      </c>
      <c r="O147" s="146">
        <v>0</v>
      </c>
      <c r="P147" s="146">
        <v>0</v>
      </c>
      <c r="Q147" s="146">
        <v>12</v>
      </c>
    </row>
    <row r="148" spans="1:17" ht="21" customHeight="1" x14ac:dyDescent="0.25">
      <c r="A148" s="178" t="s">
        <v>297</v>
      </c>
      <c r="B148" s="25">
        <v>82</v>
      </c>
      <c r="C148" s="144" t="s">
        <v>270</v>
      </c>
      <c r="D148" s="144" t="s">
        <v>121</v>
      </c>
      <c r="E148" s="144" t="s">
        <v>298</v>
      </c>
      <c r="F148" s="144" t="s">
        <v>270</v>
      </c>
      <c r="G148" s="144" t="s">
        <v>121</v>
      </c>
      <c r="H148" s="144" t="s">
        <v>305</v>
      </c>
      <c r="I148" s="144" t="s">
        <v>270</v>
      </c>
      <c r="J148" s="144" t="s">
        <v>12</v>
      </c>
      <c r="K148" s="145">
        <f t="shared" ref="K148:Q149" si="34">K149</f>
        <v>435.9</v>
      </c>
      <c r="L148" s="146">
        <f t="shared" si="34"/>
        <v>435.9</v>
      </c>
      <c r="M148" s="146">
        <f t="shared" si="34"/>
        <v>435.9</v>
      </c>
      <c r="N148" s="146">
        <f t="shared" si="34"/>
        <v>435.9</v>
      </c>
      <c r="O148" s="146">
        <f t="shared" si="34"/>
        <v>435.9</v>
      </c>
      <c r="P148" s="146">
        <f t="shared" si="34"/>
        <v>435.9</v>
      </c>
      <c r="Q148" s="146">
        <f t="shared" si="34"/>
        <v>435.9</v>
      </c>
    </row>
    <row r="149" spans="1:17" ht="22.5" customHeight="1" x14ac:dyDescent="0.25">
      <c r="A149" s="178" t="s">
        <v>348</v>
      </c>
      <c r="B149" s="25">
        <v>82</v>
      </c>
      <c r="C149" s="144" t="s">
        <v>270</v>
      </c>
      <c r="D149" s="144" t="s">
        <v>121</v>
      </c>
      <c r="E149" s="144" t="s">
        <v>298</v>
      </c>
      <c r="F149" s="144" t="s">
        <v>270</v>
      </c>
      <c r="G149" s="144" t="s">
        <v>121</v>
      </c>
      <c r="H149" s="144" t="s">
        <v>305</v>
      </c>
      <c r="I149" s="144" t="s">
        <v>270</v>
      </c>
      <c r="J149" s="144" t="s">
        <v>234</v>
      </c>
      <c r="K149" s="145">
        <f t="shared" si="34"/>
        <v>435.9</v>
      </c>
      <c r="L149" s="146">
        <f t="shared" si="34"/>
        <v>435.9</v>
      </c>
      <c r="M149" s="146">
        <f t="shared" si="34"/>
        <v>435.9</v>
      </c>
      <c r="N149" s="146">
        <f t="shared" si="34"/>
        <v>435.9</v>
      </c>
      <c r="O149" s="146">
        <f t="shared" si="34"/>
        <v>435.9</v>
      </c>
      <c r="P149" s="146">
        <f t="shared" si="34"/>
        <v>435.9</v>
      </c>
      <c r="Q149" s="146">
        <f t="shared" si="34"/>
        <v>435.9</v>
      </c>
    </row>
    <row r="150" spans="1:17" ht="23.25" customHeight="1" x14ac:dyDescent="0.25">
      <c r="A150" s="178" t="s">
        <v>360</v>
      </c>
      <c r="B150" s="25">
        <v>82</v>
      </c>
      <c r="C150" s="144" t="s">
        <v>270</v>
      </c>
      <c r="D150" s="144" t="s">
        <v>121</v>
      </c>
      <c r="E150" s="144" t="s">
        <v>298</v>
      </c>
      <c r="F150" s="144" t="s">
        <v>270</v>
      </c>
      <c r="G150" s="144" t="s">
        <v>121</v>
      </c>
      <c r="H150" s="144" t="s">
        <v>305</v>
      </c>
      <c r="I150" s="144" t="s">
        <v>270</v>
      </c>
      <c r="J150" s="144" t="s">
        <v>288</v>
      </c>
      <c r="K150" s="145">
        <v>435.9</v>
      </c>
      <c r="L150" s="146">
        <v>435.9</v>
      </c>
      <c r="M150" s="146">
        <v>435.9</v>
      </c>
      <c r="N150" s="146">
        <v>435.9</v>
      </c>
      <c r="O150" s="146">
        <v>435.9</v>
      </c>
      <c r="P150" s="146">
        <v>435.9</v>
      </c>
      <c r="Q150" s="146">
        <v>435.9</v>
      </c>
    </row>
    <row r="151" spans="1:17" ht="13.8" thickBot="1" x14ac:dyDescent="0.3">
      <c r="A151" s="178"/>
      <c r="B151" s="25"/>
      <c r="C151" s="144"/>
      <c r="D151" s="144"/>
      <c r="E151" s="144"/>
      <c r="F151" s="144"/>
      <c r="G151" s="144"/>
      <c r="H151" s="144"/>
      <c r="I151" s="144"/>
      <c r="J151" s="144"/>
      <c r="K151" s="145"/>
      <c r="L151" s="147"/>
      <c r="M151" s="243"/>
      <c r="N151" s="27"/>
      <c r="O151" s="27"/>
      <c r="P151" s="27"/>
      <c r="Q151" s="27"/>
    </row>
    <row r="152" spans="1:17" ht="13.8" hidden="1" thickBot="1" x14ac:dyDescent="0.3">
      <c r="A152" s="178"/>
      <c r="B152" s="25"/>
      <c r="C152" s="144"/>
      <c r="D152" s="144"/>
      <c r="E152" s="144"/>
      <c r="F152" s="144"/>
      <c r="G152" s="144"/>
      <c r="H152" s="144"/>
      <c r="I152" s="144"/>
      <c r="J152" s="144"/>
      <c r="K152" s="145"/>
      <c r="L152" s="147"/>
      <c r="M152" s="243"/>
      <c r="N152" s="27"/>
      <c r="O152" s="27"/>
      <c r="P152" s="27"/>
      <c r="Q152" s="27"/>
    </row>
    <row r="153" spans="1:17" ht="13.8" hidden="1" thickBot="1" x14ac:dyDescent="0.3">
      <c r="A153" s="178"/>
      <c r="B153" s="25"/>
      <c r="C153" s="144"/>
      <c r="D153" s="144"/>
      <c r="E153" s="144"/>
      <c r="F153" s="144"/>
      <c r="G153" s="144"/>
      <c r="H153" s="144"/>
      <c r="I153" s="144"/>
      <c r="J153" s="144"/>
      <c r="K153" s="145"/>
      <c r="L153" s="147"/>
      <c r="M153" s="243"/>
      <c r="N153" s="27"/>
      <c r="O153" s="27"/>
      <c r="P153" s="27"/>
      <c r="Q153" s="27"/>
    </row>
    <row r="154" spans="1:17" ht="10.5" hidden="1" customHeight="1" x14ac:dyDescent="0.25">
      <c r="A154" s="142"/>
      <c r="B154" s="147">
        <v>753</v>
      </c>
      <c r="C154" s="144" t="s">
        <v>206</v>
      </c>
      <c r="D154" s="144" t="s">
        <v>200</v>
      </c>
      <c r="E154" s="144"/>
      <c r="F154" s="144"/>
      <c r="G154" s="144"/>
      <c r="H154" s="144"/>
      <c r="I154" s="144"/>
      <c r="J154" s="144"/>
      <c r="K154" s="145"/>
      <c r="L154" s="147"/>
      <c r="M154" s="243"/>
      <c r="N154" s="27"/>
      <c r="O154" s="27"/>
      <c r="P154" s="27"/>
      <c r="Q154" s="27"/>
    </row>
    <row r="155" spans="1:17" ht="13.8" hidden="1" thickBot="1" x14ac:dyDescent="0.3">
      <c r="A155" s="142" t="s">
        <v>262</v>
      </c>
      <c r="B155" s="179">
        <v>853</v>
      </c>
      <c r="C155" s="48" t="s">
        <v>121</v>
      </c>
      <c r="D155" s="48" t="s">
        <v>121</v>
      </c>
      <c r="E155" s="48"/>
      <c r="F155" s="48"/>
      <c r="G155" s="48"/>
      <c r="H155" s="48"/>
      <c r="I155" s="48" t="s">
        <v>122</v>
      </c>
      <c r="J155" s="48" t="s">
        <v>12</v>
      </c>
      <c r="K155" s="180" t="s">
        <v>102</v>
      </c>
      <c r="L155" s="147"/>
      <c r="M155" s="243"/>
      <c r="N155" s="27"/>
      <c r="O155" s="27"/>
      <c r="P155" s="27"/>
      <c r="Q155" s="27"/>
    </row>
    <row r="156" spans="1:17" ht="13.8" hidden="1" thickBot="1" x14ac:dyDescent="0.3">
      <c r="A156" s="142" t="s">
        <v>262</v>
      </c>
      <c r="B156" s="181">
        <v>853</v>
      </c>
      <c r="C156" s="160" t="s">
        <v>214</v>
      </c>
      <c r="D156" s="160" t="s">
        <v>121</v>
      </c>
      <c r="E156" s="160"/>
      <c r="F156" s="160"/>
      <c r="G156" s="160"/>
      <c r="H156" s="160"/>
      <c r="I156" s="160" t="s">
        <v>122</v>
      </c>
      <c r="J156" s="160" t="s">
        <v>12</v>
      </c>
      <c r="K156" s="161"/>
      <c r="L156" s="147"/>
      <c r="M156" s="243"/>
      <c r="N156" s="27"/>
      <c r="O156" s="27"/>
      <c r="P156" s="27"/>
      <c r="Q156" s="27"/>
    </row>
    <row r="157" spans="1:17" ht="13.8" hidden="1" thickBot="1" x14ac:dyDescent="0.3">
      <c r="A157" s="142" t="s">
        <v>262</v>
      </c>
      <c r="B157" s="182">
        <v>853</v>
      </c>
      <c r="C157" s="157" t="s">
        <v>214</v>
      </c>
      <c r="D157" s="157" t="s">
        <v>200</v>
      </c>
      <c r="E157" s="157"/>
      <c r="F157" s="157"/>
      <c r="G157" s="157"/>
      <c r="H157" s="157"/>
      <c r="I157" s="157" t="s">
        <v>122</v>
      </c>
      <c r="J157" s="157" t="s">
        <v>12</v>
      </c>
      <c r="K157" s="158"/>
      <c r="L157" s="147"/>
      <c r="M157" s="243"/>
      <c r="N157" s="27"/>
      <c r="O157" s="27"/>
      <c r="P157" s="27"/>
      <c r="Q157" s="27"/>
    </row>
    <row r="158" spans="1:17" ht="13.8" hidden="1" thickBot="1" x14ac:dyDescent="0.3">
      <c r="A158" s="142" t="s">
        <v>262</v>
      </c>
      <c r="B158" s="147">
        <v>853</v>
      </c>
      <c r="C158" s="144" t="s">
        <v>214</v>
      </c>
      <c r="D158" s="144" t="s">
        <v>200</v>
      </c>
      <c r="E158" s="144"/>
      <c r="F158" s="144"/>
      <c r="G158" s="144"/>
      <c r="H158" s="144"/>
      <c r="I158" s="144" t="s">
        <v>178</v>
      </c>
      <c r="J158" s="144" t="s">
        <v>12</v>
      </c>
      <c r="K158" s="145"/>
      <c r="L158" s="147"/>
      <c r="M158" s="243"/>
      <c r="N158" s="27"/>
      <c r="O158" s="27"/>
      <c r="P158" s="27"/>
      <c r="Q158" s="27"/>
    </row>
    <row r="159" spans="1:17" ht="12.75" hidden="1" customHeight="1" x14ac:dyDescent="0.25">
      <c r="A159" s="142" t="s">
        <v>262</v>
      </c>
      <c r="B159" s="147">
        <v>853</v>
      </c>
      <c r="C159" s="144" t="s">
        <v>214</v>
      </c>
      <c r="D159" s="144" t="s">
        <v>200</v>
      </c>
      <c r="E159" s="144"/>
      <c r="F159" s="144"/>
      <c r="G159" s="144"/>
      <c r="H159" s="144"/>
      <c r="I159" s="144" t="s">
        <v>179</v>
      </c>
      <c r="J159" s="144" t="s">
        <v>12</v>
      </c>
      <c r="K159" s="145"/>
      <c r="L159" s="147"/>
      <c r="M159" s="243"/>
      <c r="N159" s="27"/>
      <c r="O159" s="27"/>
      <c r="P159" s="27"/>
      <c r="Q159" s="27"/>
    </row>
    <row r="160" spans="1:17" ht="13.8" hidden="1" thickBot="1" x14ac:dyDescent="0.3">
      <c r="A160" s="142" t="s">
        <v>262</v>
      </c>
      <c r="B160" s="147">
        <v>853</v>
      </c>
      <c r="C160" s="144" t="s">
        <v>214</v>
      </c>
      <c r="D160" s="144" t="s">
        <v>200</v>
      </c>
      <c r="E160" s="144"/>
      <c r="F160" s="144"/>
      <c r="G160" s="144"/>
      <c r="H160" s="144"/>
      <c r="I160" s="144" t="s">
        <v>179</v>
      </c>
      <c r="J160" s="144" t="s">
        <v>101</v>
      </c>
      <c r="K160" s="145"/>
      <c r="L160" s="147"/>
      <c r="M160" s="243"/>
      <c r="N160" s="27"/>
      <c r="O160" s="27"/>
      <c r="P160" s="27"/>
      <c r="Q160" s="27"/>
    </row>
    <row r="161" spans="1:17" ht="13.8" hidden="1" thickBot="1" x14ac:dyDescent="0.3">
      <c r="A161" s="142"/>
      <c r="B161" s="154"/>
      <c r="C161" s="155"/>
      <c r="D161" s="155"/>
      <c r="E161" s="144"/>
      <c r="F161" s="144"/>
      <c r="G161" s="144"/>
      <c r="H161" s="144"/>
      <c r="I161" s="144"/>
      <c r="J161" s="144"/>
      <c r="K161" s="183"/>
      <c r="L161" s="154"/>
      <c r="M161" s="243"/>
      <c r="N161" s="27"/>
      <c r="O161" s="27"/>
      <c r="P161" s="27"/>
      <c r="Q161" s="27"/>
    </row>
    <row r="162" spans="1:17" ht="13.8" thickBot="1" x14ac:dyDescent="0.3">
      <c r="A162" s="184" t="s">
        <v>197</v>
      </c>
      <c r="B162" s="185"/>
      <c r="C162" s="186"/>
      <c r="D162" s="186"/>
      <c r="E162" s="186"/>
      <c r="F162" s="186"/>
      <c r="G162" s="186"/>
      <c r="H162" s="186"/>
      <c r="I162" s="186"/>
      <c r="J162" s="186"/>
      <c r="K162" s="187">
        <f>K82+K45+K13</f>
        <v>3555.1</v>
      </c>
      <c r="L162" s="238">
        <f t="shared" ref="L162:Q162" si="35">L82+L45+L34+L13</f>
        <v>4494.1000000000004</v>
      </c>
      <c r="M162" s="238">
        <f t="shared" si="35"/>
        <v>4669.8</v>
      </c>
      <c r="N162" s="238">
        <f t="shared" si="35"/>
        <v>4973.7</v>
      </c>
      <c r="O162" s="238">
        <f t="shared" si="35"/>
        <v>4989.1000000000004</v>
      </c>
      <c r="P162" s="238">
        <f t="shared" si="35"/>
        <v>5324.4</v>
      </c>
      <c r="Q162" s="238">
        <f t="shared" si="35"/>
        <v>5823.1</v>
      </c>
    </row>
    <row r="163" spans="1:17" x14ac:dyDescent="0.25">
      <c r="B163" s="101"/>
      <c r="C163" s="67"/>
      <c r="D163" s="67"/>
      <c r="E163" s="67"/>
      <c r="F163" s="67"/>
      <c r="G163" s="67"/>
      <c r="H163" s="67"/>
      <c r="I163" s="67"/>
      <c r="J163" s="67"/>
      <c r="K163" s="102"/>
    </row>
    <row r="164" spans="1:17" x14ac:dyDescent="0.25">
      <c r="B164" s="67"/>
      <c r="C164" s="67"/>
      <c r="D164" s="67"/>
      <c r="E164" s="67"/>
      <c r="F164" s="67"/>
      <c r="G164" s="67"/>
      <c r="H164" s="67"/>
      <c r="I164" s="67"/>
      <c r="J164" s="67"/>
      <c r="K164" s="67"/>
    </row>
  </sheetData>
  <mergeCells count="15">
    <mergeCell ref="Q9:Q11"/>
    <mergeCell ref="P9:P11"/>
    <mergeCell ref="A6:K6"/>
    <mergeCell ref="A7:K7"/>
    <mergeCell ref="A8:K8"/>
    <mergeCell ref="K9:K11"/>
    <mergeCell ref="A9:A11"/>
    <mergeCell ref="B9:J9"/>
    <mergeCell ref="B10:B11"/>
    <mergeCell ref="C10:J10"/>
    <mergeCell ref="O9:O11"/>
    <mergeCell ref="N9:N11"/>
    <mergeCell ref="H11:I11"/>
    <mergeCell ref="M9:M11"/>
    <mergeCell ref="L9:L11"/>
  </mergeCells>
  <pageMargins left="0.196850393700787" right="0.196850393700787" top="0.196850393700787" bottom="0.196850393700787" header="0.511811023622047" footer="0.511811023622047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>
      <selection activeCell="A6" sqref="A6"/>
    </sheetView>
  </sheetViews>
  <sheetFormatPr defaultRowHeight="13.2" x14ac:dyDescent="0.25"/>
  <cols>
    <col min="1" max="1" width="54" customWidth="1"/>
    <col min="2" max="2" width="7" customWidth="1"/>
    <col min="3" max="3" width="8.44140625" customWidth="1"/>
    <col min="4" max="4" width="10.109375" customWidth="1"/>
    <col min="5" max="5" width="10.6640625" customWidth="1"/>
    <col min="6" max="6" width="0" hidden="1" customWidth="1"/>
  </cols>
  <sheetData>
    <row r="1" spans="1:10" x14ac:dyDescent="0.25">
      <c r="A1" t="s">
        <v>415</v>
      </c>
    </row>
    <row r="2" spans="1:10" x14ac:dyDescent="0.25">
      <c r="A2" t="s">
        <v>190</v>
      </c>
    </row>
    <row r="3" spans="1:10" x14ac:dyDescent="0.25">
      <c r="A3" t="s">
        <v>421</v>
      </c>
    </row>
    <row r="4" spans="1:10" x14ac:dyDescent="0.25">
      <c r="A4" t="s">
        <v>430</v>
      </c>
    </row>
    <row r="5" spans="1:10" x14ac:dyDescent="0.25">
      <c r="A5" s="14" t="s">
        <v>429</v>
      </c>
      <c r="B5" s="14"/>
      <c r="C5" s="14"/>
      <c r="D5" s="14"/>
      <c r="E5" s="14"/>
    </row>
    <row r="6" spans="1:10" x14ac:dyDescent="0.25">
      <c r="A6" t="s">
        <v>455</v>
      </c>
    </row>
    <row r="7" spans="1:10" x14ac:dyDescent="0.25">
      <c r="A7" s="9" t="s">
        <v>397</v>
      </c>
      <c r="B7" s="9"/>
      <c r="C7" s="9"/>
      <c r="D7" s="9"/>
      <c r="E7" s="9"/>
    </row>
    <row r="8" spans="1:10" x14ac:dyDescent="0.25">
      <c r="A8" s="9" t="s">
        <v>431</v>
      </c>
      <c r="B8" s="9"/>
      <c r="C8" s="9"/>
      <c r="D8" s="9"/>
    </row>
    <row r="9" spans="1:10" ht="13.8" thickBot="1" x14ac:dyDescent="0.3">
      <c r="A9" s="371"/>
      <c r="B9" s="371"/>
      <c r="C9" s="371"/>
      <c r="D9" s="371"/>
    </row>
    <row r="10" spans="1:10" ht="55.5" customHeight="1" x14ac:dyDescent="0.25">
      <c r="A10" s="369" t="s">
        <v>117</v>
      </c>
      <c r="B10" s="365" t="s">
        <v>118</v>
      </c>
      <c r="C10" s="365"/>
      <c r="D10" s="361" t="s">
        <v>370</v>
      </c>
      <c r="E10" s="355" t="s">
        <v>371</v>
      </c>
      <c r="F10" s="355" t="s">
        <v>371</v>
      </c>
      <c r="G10" s="355" t="s">
        <v>371</v>
      </c>
      <c r="H10" s="355" t="s">
        <v>371</v>
      </c>
      <c r="I10" s="355" t="s">
        <v>371</v>
      </c>
      <c r="J10" s="355" t="s">
        <v>371</v>
      </c>
    </row>
    <row r="11" spans="1:10" ht="42" customHeight="1" x14ac:dyDescent="0.25">
      <c r="A11" s="370"/>
      <c r="B11" s="366" t="s">
        <v>2</v>
      </c>
      <c r="C11" s="368"/>
      <c r="D11" s="362"/>
      <c r="E11" s="355"/>
      <c r="F11" s="355"/>
      <c r="G11" s="355"/>
      <c r="H11" s="355"/>
      <c r="I11" s="355"/>
      <c r="J11" s="355"/>
    </row>
    <row r="12" spans="1:10" x14ac:dyDescent="0.25">
      <c r="A12" s="370"/>
      <c r="B12" s="130" t="s">
        <v>198</v>
      </c>
      <c r="C12" s="130" t="s">
        <v>119</v>
      </c>
      <c r="D12" s="362"/>
      <c r="E12" s="355"/>
      <c r="F12" s="355"/>
      <c r="G12" s="355"/>
      <c r="H12" s="355"/>
      <c r="I12" s="355"/>
      <c r="J12" s="355"/>
    </row>
    <row r="13" spans="1:10" x14ac:dyDescent="0.25">
      <c r="A13" s="58">
        <v>1</v>
      </c>
      <c r="B13" s="59">
        <v>2</v>
      </c>
      <c r="C13" s="59">
        <v>3</v>
      </c>
      <c r="D13" s="114">
        <v>4</v>
      </c>
      <c r="E13" s="32">
        <v>5</v>
      </c>
      <c r="F13" s="27"/>
      <c r="G13" s="32">
        <v>6</v>
      </c>
      <c r="H13" s="104">
        <v>7</v>
      </c>
      <c r="I13" s="104">
        <v>8</v>
      </c>
      <c r="J13" s="104">
        <v>9</v>
      </c>
    </row>
    <row r="14" spans="1:10" x14ac:dyDescent="0.25">
      <c r="A14" s="107" t="s">
        <v>199</v>
      </c>
      <c r="B14" s="71" t="s">
        <v>200</v>
      </c>
      <c r="C14" s="71" t="s">
        <v>121</v>
      </c>
      <c r="D14" s="117">
        <f t="shared" ref="D14:J14" si="0">D15+D16+D17+D20+D18</f>
        <v>2589</v>
      </c>
      <c r="E14" s="218">
        <f t="shared" si="0"/>
        <v>2589</v>
      </c>
      <c r="F14" s="218">
        <f t="shared" si="0"/>
        <v>2589</v>
      </c>
      <c r="G14" s="218">
        <f t="shared" si="0"/>
        <v>2589</v>
      </c>
      <c r="H14" s="218">
        <f t="shared" si="0"/>
        <v>2589</v>
      </c>
      <c r="I14" s="218">
        <f t="shared" si="0"/>
        <v>2623.2</v>
      </c>
      <c r="J14" s="218">
        <f t="shared" si="0"/>
        <v>2644.3</v>
      </c>
    </row>
    <row r="15" spans="1:10" ht="24" x14ac:dyDescent="0.25">
      <c r="A15" s="72" t="s">
        <v>123</v>
      </c>
      <c r="B15" s="70" t="s">
        <v>200</v>
      </c>
      <c r="C15" s="70" t="s">
        <v>201</v>
      </c>
      <c r="D15" s="116">
        <v>560</v>
      </c>
      <c r="E15" s="219">
        <v>560</v>
      </c>
      <c r="F15" s="219">
        <v>560</v>
      </c>
      <c r="G15" s="219">
        <v>560</v>
      </c>
      <c r="H15" s="219">
        <v>560</v>
      </c>
      <c r="I15" s="219">
        <v>560</v>
      </c>
      <c r="J15" s="219">
        <v>575.70000000000005</v>
      </c>
    </row>
    <row r="16" spans="1:10" ht="36.75" customHeight="1" x14ac:dyDescent="0.25">
      <c r="A16" s="72" t="s">
        <v>125</v>
      </c>
      <c r="B16" s="70" t="s">
        <v>200</v>
      </c>
      <c r="C16" s="70" t="s">
        <v>202</v>
      </c>
      <c r="D16" s="118">
        <v>1806.3</v>
      </c>
      <c r="E16" s="220">
        <v>1806.3</v>
      </c>
      <c r="F16" s="220">
        <v>1806.3</v>
      </c>
      <c r="G16" s="220">
        <v>1806.3</v>
      </c>
      <c r="H16" s="220">
        <v>1806.3</v>
      </c>
      <c r="I16" s="220">
        <v>1840.5</v>
      </c>
      <c r="J16" s="220">
        <v>1845.9</v>
      </c>
    </row>
    <row r="17" spans="1:10" ht="34.5" customHeight="1" x14ac:dyDescent="0.25">
      <c r="A17" s="72" t="s">
        <v>217</v>
      </c>
      <c r="B17" s="70" t="s">
        <v>200</v>
      </c>
      <c r="C17" s="70" t="s">
        <v>215</v>
      </c>
      <c r="D17" s="116">
        <v>37.700000000000003</v>
      </c>
      <c r="E17" s="219">
        <v>37.700000000000003</v>
      </c>
      <c r="F17" s="219">
        <v>37.700000000000003</v>
      </c>
      <c r="G17" s="219">
        <v>37.700000000000003</v>
      </c>
      <c r="H17" s="219">
        <v>37.700000000000003</v>
      </c>
      <c r="I17" s="219">
        <v>37.700000000000003</v>
      </c>
      <c r="J17" s="219">
        <v>37.700000000000003</v>
      </c>
    </row>
    <row r="18" spans="1:10" x14ac:dyDescent="0.25">
      <c r="A18" s="72" t="s">
        <v>128</v>
      </c>
      <c r="B18" s="70" t="s">
        <v>200</v>
      </c>
      <c r="C18" s="70" t="s">
        <v>209</v>
      </c>
      <c r="D18" s="116">
        <v>40</v>
      </c>
      <c r="E18" s="219">
        <v>40</v>
      </c>
      <c r="F18" s="219">
        <v>40</v>
      </c>
      <c r="G18" s="219">
        <v>40</v>
      </c>
      <c r="H18" s="219">
        <v>40</v>
      </c>
      <c r="I18" s="219">
        <v>40</v>
      </c>
      <c r="J18" s="219">
        <v>40</v>
      </c>
    </row>
    <row r="19" spans="1:10" ht="0.75" customHeight="1" x14ac:dyDescent="0.25">
      <c r="A19" s="72" t="s">
        <v>172</v>
      </c>
      <c r="B19" s="70" t="s">
        <v>200</v>
      </c>
      <c r="C19" s="70" t="s">
        <v>173</v>
      </c>
      <c r="D19" s="116"/>
      <c r="E19" s="27"/>
      <c r="F19" s="27"/>
      <c r="G19" s="27"/>
      <c r="H19" s="27"/>
      <c r="I19" s="27"/>
      <c r="J19" s="27"/>
    </row>
    <row r="20" spans="1:10" x14ac:dyDescent="0.25">
      <c r="A20" s="72" t="s">
        <v>172</v>
      </c>
      <c r="B20" s="70" t="s">
        <v>200</v>
      </c>
      <c r="C20" s="70" t="s">
        <v>173</v>
      </c>
      <c r="D20" s="116">
        <v>145</v>
      </c>
      <c r="E20" s="219">
        <v>145</v>
      </c>
      <c r="F20" s="219">
        <v>145</v>
      </c>
      <c r="G20" s="219">
        <v>145</v>
      </c>
      <c r="H20" s="219">
        <v>145</v>
      </c>
      <c r="I20" s="219">
        <v>145</v>
      </c>
      <c r="J20" s="219">
        <v>145</v>
      </c>
    </row>
    <row r="21" spans="1:10" x14ac:dyDescent="0.25">
      <c r="A21" s="107" t="s">
        <v>133</v>
      </c>
      <c r="B21" s="71" t="s">
        <v>201</v>
      </c>
      <c r="C21" s="71" t="s">
        <v>121</v>
      </c>
      <c r="D21" s="115">
        <f t="shared" ref="D21:J21" si="1">D22</f>
        <v>126.2</v>
      </c>
      <c r="E21" s="221">
        <f t="shared" si="1"/>
        <v>126.2</v>
      </c>
      <c r="F21" s="221">
        <f t="shared" si="1"/>
        <v>126.2</v>
      </c>
      <c r="G21" s="221">
        <f t="shared" si="1"/>
        <v>126.2</v>
      </c>
      <c r="H21" s="221">
        <f t="shared" si="1"/>
        <v>131.6</v>
      </c>
      <c r="I21" s="221">
        <f t="shared" si="1"/>
        <v>131.6</v>
      </c>
      <c r="J21" s="221">
        <f t="shared" si="1"/>
        <v>131.6</v>
      </c>
    </row>
    <row r="22" spans="1:10" x14ac:dyDescent="0.25">
      <c r="A22" s="72" t="s">
        <v>134</v>
      </c>
      <c r="B22" s="70" t="s">
        <v>201</v>
      </c>
      <c r="C22" s="70" t="s">
        <v>204</v>
      </c>
      <c r="D22" s="116">
        <v>126.2</v>
      </c>
      <c r="E22" s="219">
        <v>126.2</v>
      </c>
      <c r="F22" s="219">
        <v>126.2</v>
      </c>
      <c r="G22" s="219">
        <v>126.2</v>
      </c>
      <c r="H22" s="104">
        <v>131.6</v>
      </c>
      <c r="I22" s="104">
        <v>131.6</v>
      </c>
      <c r="J22" s="104">
        <v>131.6</v>
      </c>
    </row>
    <row r="23" spans="1:10" ht="26.4" x14ac:dyDescent="0.25">
      <c r="A23" s="107" t="s">
        <v>135</v>
      </c>
      <c r="B23" s="71" t="s">
        <v>204</v>
      </c>
      <c r="C23" s="71" t="s">
        <v>121</v>
      </c>
      <c r="D23" s="115">
        <f>D25</f>
        <v>40</v>
      </c>
      <c r="E23" s="221">
        <f t="shared" ref="E23:J23" si="2">E24+E25</f>
        <v>40</v>
      </c>
      <c r="F23" s="221">
        <f t="shared" si="2"/>
        <v>40</v>
      </c>
      <c r="G23" s="221">
        <f t="shared" si="2"/>
        <v>76.5</v>
      </c>
      <c r="H23" s="221">
        <f t="shared" si="2"/>
        <v>86.5</v>
      </c>
      <c r="I23" s="221">
        <f t="shared" si="2"/>
        <v>13</v>
      </c>
      <c r="J23" s="221">
        <f t="shared" si="2"/>
        <v>13</v>
      </c>
    </row>
    <row r="24" spans="1:10" ht="23.25" hidden="1" customHeight="1" x14ac:dyDescent="0.25">
      <c r="A24" s="72" t="s">
        <v>174</v>
      </c>
      <c r="B24" s="70" t="s">
        <v>204</v>
      </c>
      <c r="C24" s="70" t="s">
        <v>205</v>
      </c>
      <c r="D24" s="116">
        <v>0</v>
      </c>
      <c r="E24" s="32">
        <v>0</v>
      </c>
      <c r="F24" s="27"/>
      <c r="G24" s="27"/>
      <c r="H24" s="27"/>
      <c r="I24" s="27"/>
      <c r="J24" s="27"/>
    </row>
    <row r="25" spans="1:10" x14ac:dyDescent="0.25">
      <c r="A25" s="72" t="s">
        <v>175</v>
      </c>
      <c r="B25" s="70" t="s">
        <v>204</v>
      </c>
      <c r="C25" s="70" t="s">
        <v>206</v>
      </c>
      <c r="D25" s="116">
        <v>40</v>
      </c>
      <c r="E25" s="219">
        <v>40</v>
      </c>
      <c r="F25" s="219">
        <v>40</v>
      </c>
      <c r="G25" s="219">
        <v>76.5</v>
      </c>
      <c r="H25" s="219">
        <v>86.5</v>
      </c>
      <c r="I25" s="219">
        <v>13</v>
      </c>
      <c r="J25" s="219">
        <v>13</v>
      </c>
    </row>
    <row r="26" spans="1:10" ht="12.75" customHeight="1" x14ac:dyDescent="0.25">
      <c r="A26" s="107" t="s">
        <v>207</v>
      </c>
      <c r="B26" s="71" t="s">
        <v>202</v>
      </c>
      <c r="C26" s="71" t="s">
        <v>121</v>
      </c>
      <c r="D26" s="115">
        <f>D27+D28</f>
        <v>0</v>
      </c>
      <c r="E26" s="112">
        <f>E27+E28</f>
        <v>920</v>
      </c>
      <c r="F26" s="112">
        <f>F27+F28</f>
        <v>920</v>
      </c>
      <c r="G26" s="112">
        <f>G27+G28</f>
        <v>920</v>
      </c>
      <c r="H26" s="112">
        <f>H27</f>
        <v>920</v>
      </c>
      <c r="I26" s="112">
        <f>I27</f>
        <v>1125</v>
      </c>
      <c r="J26" s="261">
        <f>J27+J28</f>
        <v>1602.7</v>
      </c>
    </row>
    <row r="27" spans="1:10" ht="12.75" customHeight="1" x14ac:dyDescent="0.25">
      <c r="A27" s="72" t="s">
        <v>240</v>
      </c>
      <c r="B27" s="70" t="s">
        <v>202</v>
      </c>
      <c r="C27" s="70" t="s">
        <v>205</v>
      </c>
      <c r="D27" s="116">
        <v>0</v>
      </c>
      <c r="E27" s="112">
        <v>920</v>
      </c>
      <c r="F27" s="112">
        <v>920</v>
      </c>
      <c r="G27" s="112">
        <v>920</v>
      </c>
      <c r="H27" s="112">
        <v>920</v>
      </c>
      <c r="I27" s="112">
        <v>1125</v>
      </c>
      <c r="J27" s="261">
        <v>1590.7</v>
      </c>
    </row>
    <row r="28" spans="1:10" ht="12.75" customHeight="1" x14ac:dyDescent="0.25">
      <c r="A28" s="72" t="s">
        <v>208</v>
      </c>
      <c r="B28" s="70" t="s">
        <v>202</v>
      </c>
      <c r="C28" s="70" t="s">
        <v>203</v>
      </c>
      <c r="D28" s="116">
        <v>0</v>
      </c>
      <c r="E28" s="229">
        <v>0</v>
      </c>
      <c r="F28" s="229">
        <v>0</v>
      </c>
      <c r="G28" s="229">
        <v>0</v>
      </c>
      <c r="H28" s="229">
        <v>0</v>
      </c>
      <c r="I28" s="229">
        <v>0</v>
      </c>
      <c r="J28" s="262">
        <v>12</v>
      </c>
    </row>
    <row r="29" spans="1:10" x14ac:dyDescent="0.25">
      <c r="A29" s="107" t="s">
        <v>210</v>
      </c>
      <c r="B29" s="71" t="s">
        <v>213</v>
      </c>
      <c r="C29" s="71" t="s">
        <v>121</v>
      </c>
      <c r="D29" s="115">
        <f t="shared" ref="D29:J29" si="3">D31</f>
        <v>795.9</v>
      </c>
      <c r="E29" s="221">
        <f t="shared" si="3"/>
        <v>814.9</v>
      </c>
      <c r="F29" s="221">
        <f t="shared" si="3"/>
        <v>814.9</v>
      </c>
      <c r="G29" s="221">
        <f t="shared" si="3"/>
        <v>1181.4000000000001</v>
      </c>
      <c r="H29" s="221">
        <f t="shared" si="3"/>
        <v>1181.4000000000001</v>
      </c>
      <c r="I29" s="221">
        <f t="shared" si="3"/>
        <v>1351</v>
      </c>
      <c r="J29" s="221">
        <f t="shared" si="3"/>
        <v>1350.9</v>
      </c>
    </row>
    <row r="30" spans="1:10" ht="12.75" hidden="1" customHeight="1" x14ac:dyDescent="0.25">
      <c r="A30" s="72" t="s">
        <v>211</v>
      </c>
      <c r="B30" s="70" t="s">
        <v>213</v>
      </c>
      <c r="C30" s="70" t="s">
        <v>201</v>
      </c>
      <c r="D30" s="116">
        <v>0</v>
      </c>
      <c r="E30" s="27"/>
      <c r="F30" s="27"/>
      <c r="G30" s="27"/>
      <c r="H30" s="27"/>
      <c r="I30" s="27"/>
      <c r="J30" s="27"/>
    </row>
    <row r="31" spans="1:10" x14ac:dyDescent="0.25">
      <c r="A31" s="73" t="s">
        <v>7</v>
      </c>
      <c r="B31" s="70" t="s">
        <v>213</v>
      </c>
      <c r="C31" s="70" t="s">
        <v>204</v>
      </c>
      <c r="D31" s="116">
        <v>795.9</v>
      </c>
      <c r="E31" s="219">
        <v>814.9</v>
      </c>
      <c r="F31" s="219">
        <v>814.9</v>
      </c>
      <c r="G31" s="219">
        <v>1181.4000000000001</v>
      </c>
      <c r="H31" s="219">
        <v>1181.4000000000001</v>
      </c>
      <c r="I31" s="219">
        <v>1351</v>
      </c>
      <c r="J31" s="219">
        <v>1350.9</v>
      </c>
    </row>
    <row r="32" spans="1:10" hidden="1" x14ac:dyDescent="0.25">
      <c r="A32" s="107" t="s">
        <v>373</v>
      </c>
      <c r="B32" s="71" t="s">
        <v>99</v>
      </c>
      <c r="C32" s="71" t="s">
        <v>121</v>
      </c>
      <c r="D32" s="117">
        <v>0</v>
      </c>
      <c r="E32" s="117">
        <v>0</v>
      </c>
      <c r="F32" s="218">
        <f>F33</f>
        <v>10.199999999999999</v>
      </c>
      <c r="G32" s="27"/>
      <c r="H32" s="27"/>
      <c r="I32" s="27"/>
      <c r="J32" s="27"/>
    </row>
    <row r="33" spans="1:10" hidden="1" x14ac:dyDescent="0.25">
      <c r="A33" s="72" t="s">
        <v>382</v>
      </c>
      <c r="B33" s="70" t="s">
        <v>99</v>
      </c>
      <c r="C33" s="70" t="s">
        <v>99</v>
      </c>
      <c r="D33" s="118">
        <v>0</v>
      </c>
      <c r="E33" s="118">
        <v>0</v>
      </c>
      <c r="F33" s="220">
        <v>10.199999999999999</v>
      </c>
      <c r="G33" s="27"/>
      <c r="H33" s="27"/>
      <c r="I33" s="27"/>
      <c r="J33" s="27"/>
    </row>
    <row r="34" spans="1:10" x14ac:dyDescent="0.25">
      <c r="A34" s="105" t="s">
        <v>388</v>
      </c>
      <c r="B34" s="70" t="s">
        <v>214</v>
      </c>
      <c r="C34" s="70" t="s">
        <v>121</v>
      </c>
      <c r="D34" s="118">
        <v>0</v>
      </c>
      <c r="E34" s="118">
        <v>0</v>
      </c>
      <c r="F34" s="118">
        <v>0</v>
      </c>
      <c r="G34" s="220">
        <f>G35</f>
        <v>76.599999999999994</v>
      </c>
      <c r="H34" s="220">
        <f>H35</f>
        <v>76.599999999999994</v>
      </c>
      <c r="I34" s="220">
        <f>I35</f>
        <v>76.599999999999994</v>
      </c>
      <c r="J34" s="220">
        <f>J35</f>
        <v>76.599999999999994</v>
      </c>
    </row>
    <row r="35" spans="1:10" x14ac:dyDescent="0.25">
      <c r="A35" s="105" t="s">
        <v>389</v>
      </c>
      <c r="B35" s="70" t="s">
        <v>214</v>
      </c>
      <c r="C35" s="70" t="s">
        <v>202</v>
      </c>
      <c r="D35" s="118">
        <v>0</v>
      </c>
      <c r="E35" s="220">
        <v>0</v>
      </c>
      <c r="F35" s="220">
        <v>0</v>
      </c>
      <c r="G35" s="220">
        <v>76.599999999999994</v>
      </c>
      <c r="H35" s="220">
        <v>76.599999999999994</v>
      </c>
      <c r="I35" s="220">
        <v>76.599999999999994</v>
      </c>
      <c r="J35" s="220">
        <v>76.599999999999994</v>
      </c>
    </row>
    <row r="36" spans="1:10" x14ac:dyDescent="0.25">
      <c r="A36" s="105" t="s">
        <v>212</v>
      </c>
      <c r="B36" s="70" t="s">
        <v>206</v>
      </c>
      <c r="C36" s="70" t="s">
        <v>121</v>
      </c>
      <c r="D36" s="118">
        <f t="shared" ref="D36:J36" si="4">D37</f>
        <v>4</v>
      </c>
      <c r="E36" s="220">
        <f t="shared" si="4"/>
        <v>4</v>
      </c>
      <c r="F36" s="220">
        <f t="shared" si="4"/>
        <v>4</v>
      </c>
      <c r="G36" s="220">
        <f t="shared" si="4"/>
        <v>4</v>
      </c>
      <c r="H36" s="220">
        <f t="shared" si="4"/>
        <v>4</v>
      </c>
      <c r="I36" s="220">
        <f t="shared" si="4"/>
        <v>4</v>
      </c>
      <c r="J36" s="220">
        <f t="shared" si="4"/>
        <v>4</v>
      </c>
    </row>
    <row r="37" spans="1:10" x14ac:dyDescent="0.25">
      <c r="A37" s="105" t="s">
        <v>218</v>
      </c>
      <c r="B37" s="70" t="s">
        <v>206</v>
      </c>
      <c r="C37" s="70" t="s">
        <v>200</v>
      </c>
      <c r="D37" s="118">
        <v>4</v>
      </c>
      <c r="E37" s="220">
        <v>4</v>
      </c>
      <c r="F37" s="220">
        <v>4</v>
      </c>
      <c r="G37" s="220">
        <v>4</v>
      </c>
      <c r="H37" s="220">
        <v>4</v>
      </c>
      <c r="I37" s="220">
        <v>4</v>
      </c>
      <c r="J37" s="220">
        <v>4</v>
      </c>
    </row>
    <row r="38" spans="1:10" x14ac:dyDescent="0.25">
      <c r="A38" s="99" t="s">
        <v>180</v>
      </c>
      <c r="B38" s="108"/>
      <c r="C38" s="108"/>
      <c r="D38" s="111">
        <f>D14+D21+D23+D26+D29+D32+D36</f>
        <v>3555.1</v>
      </c>
      <c r="E38" s="222">
        <f>E14+E21+E23+E26+E29+E32+E36</f>
        <v>4494.0999999999995</v>
      </c>
      <c r="F38" s="222">
        <f>F14+F21+F23+F26+F29+F32+F36</f>
        <v>4504.2999999999993</v>
      </c>
      <c r="G38" s="222">
        <f>G14+G21+G23+G26+G29+G32+G36+G34</f>
        <v>4973.7000000000007</v>
      </c>
      <c r="H38" s="222">
        <f>H14+H21+H23+H26+H29+H32+H36+H34</f>
        <v>4989.1000000000004</v>
      </c>
      <c r="I38" s="222">
        <f>I14+I21+I23+I26+I29+I32+I36+I34</f>
        <v>5324.4</v>
      </c>
      <c r="J38" s="222">
        <f>J14+J21+J23+J26+J29+J32+J36+J34</f>
        <v>5823.1</v>
      </c>
    </row>
    <row r="39" spans="1:10" x14ac:dyDescent="0.25">
      <c r="D39" s="106"/>
    </row>
    <row r="40" spans="1:10" x14ac:dyDescent="0.25">
      <c r="D40" s="75"/>
    </row>
  </sheetData>
  <mergeCells count="14">
    <mergeCell ref="J10:J12"/>
    <mergeCell ref="I10:I12"/>
    <mergeCell ref="A9:D9"/>
    <mergeCell ref="G10:G12"/>
    <mergeCell ref="A5:E5"/>
    <mergeCell ref="A7:E7"/>
    <mergeCell ref="F10:F12"/>
    <mergeCell ref="E10:E12"/>
    <mergeCell ref="A8:D8"/>
    <mergeCell ref="H10:H12"/>
    <mergeCell ref="D10:D12"/>
    <mergeCell ref="B11:C11"/>
    <mergeCell ref="A10:A12"/>
    <mergeCell ref="B10:C10"/>
  </mergeCells>
  <pageMargins left="0.35433070866141703" right="0.35433070866141703" top="0.98425196850393704" bottom="0.98425196850393704" header="0.511811023622047" footer="0.511811023622047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8"/>
  <sheetViews>
    <sheetView tabSelected="1" workbookViewId="0">
      <selection activeCell="L35" sqref="L35"/>
    </sheetView>
  </sheetViews>
  <sheetFormatPr defaultRowHeight="13.2" x14ac:dyDescent="0.25"/>
  <cols>
    <col min="1" max="1" width="50.5546875" customWidth="1"/>
    <col min="3" max="3" width="11.33203125" customWidth="1"/>
    <col min="4" max="4" width="2.5546875" customWidth="1"/>
    <col min="5" max="5" width="13" customWidth="1"/>
    <col min="6" max="6" width="10.6640625" customWidth="1"/>
    <col min="7" max="7" width="11.33203125" hidden="1" customWidth="1"/>
    <col min="8" max="8" width="9.88671875" hidden="1" customWidth="1"/>
  </cols>
  <sheetData>
    <row r="1" spans="1:11" x14ac:dyDescent="0.25">
      <c r="A1" s="13" t="s">
        <v>457</v>
      </c>
      <c r="B1" s="13"/>
      <c r="C1" s="13"/>
      <c r="D1" s="13"/>
      <c r="E1" s="13"/>
    </row>
    <row r="2" spans="1:11" x14ac:dyDescent="0.25">
      <c r="A2" t="s">
        <v>190</v>
      </c>
      <c r="E2" s="16"/>
    </row>
    <row r="3" spans="1:11" x14ac:dyDescent="0.25">
      <c r="A3" t="s">
        <v>398</v>
      </c>
    </row>
    <row r="4" spans="1:11" x14ac:dyDescent="0.25">
      <c r="A4" t="s">
        <v>427</v>
      </c>
    </row>
    <row r="5" spans="1:11" x14ac:dyDescent="0.25">
      <c r="A5" s="14" t="s">
        <v>426</v>
      </c>
      <c r="B5" s="14"/>
      <c r="C5" s="14"/>
      <c r="D5" s="14"/>
      <c r="E5" s="14"/>
      <c r="F5" s="14"/>
      <c r="G5" s="14"/>
    </row>
    <row r="6" spans="1:11" x14ac:dyDescent="0.25">
      <c r="A6" s="14" t="s">
        <v>458</v>
      </c>
      <c r="B6" s="14"/>
      <c r="C6" s="14"/>
      <c r="D6" s="14"/>
      <c r="E6" s="14"/>
      <c r="F6" s="14"/>
    </row>
    <row r="7" spans="1:11" ht="21" customHeight="1" x14ac:dyDescent="0.25">
      <c r="A7" s="319" t="s">
        <v>459</v>
      </c>
      <c r="B7" s="319"/>
      <c r="C7" s="319"/>
      <c r="D7" s="319"/>
      <c r="E7" s="319"/>
    </row>
    <row r="8" spans="1:11" ht="13.8" thickBot="1" x14ac:dyDescent="0.3">
      <c r="A8" s="50"/>
      <c r="B8" s="50"/>
      <c r="C8" s="50"/>
      <c r="D8" s="50"/>
      <c r="E8" s="50"/>
    </row>
    <row r="9" spans="1:11" ht="12.75" customHeight="1" x14ac:dyDescent="0.25">
      <c r="A9" s="320" t="s">
        <v>193</v>
      </c>
      <c r="B9" s="322" t="s">
        <v>43</v>
      </c>
      <c r="C9" s="323"/>
      <c r="D9" s="324"/>
      <c r="E9" s="328" t="s">
        <v>370</v>
      </c>
      <c r="F9" s="333" t="s">
        <v>371</v>
      </c>
      <c r="G9" s="333" t="s">
        <v>371</v>
      </c>
      <c r="H9" s="333" t="s">
        <v>371</v>
      </c>
      <c r="I9" s="333" t="s">
        <v>371</v>
      </c>
      <c r="J9" s="333" t="s">
        <v>371</v>
      </c>
      <c r="K9" s="333" t="s">
        <v>371</v>
      </c>
    </row>
    <row r="10" spans="1:11" ht="28.5" customHeight="1" thickBot="1" x14ac:dyDescent="0.3">
      <c r="A10" s="321"/>
      <c r="B10" s="325"/>
      <c r="C10" s="326"/>
      <c r="D10" s="327"/>
      <c r="E10" s="329"/>
      <c r="F10" s="292"/>
      <c r="G10" s="292"/>
      <c r="H10" s="292"/>
      <c r="I10" s="292"/>
      <c r="J10" s="292"/>
      <c r="K10" s="292"/>
    </row>
    <row r="11" spans="1:11" ht="21" hidden="1" x14ac:dyDescent="0.25">
      <c r="A11" s="68" t="s">
        <v>44</v>
      </c>
      <c r="B11" s="330" t="s">
        <v>45</v>
      </c>
      <c r="C11" s="331"/>
      <c r="D11" s="332"/>
      <c r="E11" s="119">
        <f>E12-E14</f>
        <v>0</v>
      </c>
      <c r="F11" s="27"/>
      <c r="G11" s="27"/>
      <c r="H11" s="27"/>
      <c r="I11" s="27"/>
      <c r="J11" s="27"/>
      <c r="K11" s="27"/>
    </row>
    <row r="12" spans="1:11" ht="21" hidden="1" x14ac:dyDescent="0.25">
      <c r="A12" s="51" t="s">
        <v>46</v>
      </c>
      <c r="B12" s="334" t="s">
        <v>47</v>
      </c>
      <c r="C12" s="335"/>
      <c r="D12" s="336"/>
      <c r="E12" s="120">
        <f>E13</f>
        <v>0</v>
      </c>
      <c r="F12" s="27"/>
      <c r="G12" s="27"/>
      <c r="H12" s="27"/>
      <c r="I12" s="27"/>
      <c r="J12" s="27"/>
      <c r="K12" s="27"/>
    </row>
    <row r="13" spans="1:11" ht="21" hidden="1" x14ac:dyDescent="0.25">
      <c r="A13" s="52" t="s">
        <v>48</v>
      </c>
      <c r="B13" s="337" t="s">
        <v>49</v>
      </c>
      <c r="C13" s="338"/>
      <c r="D13" s="339"/>
      <c r="E13" s="121"/>
      <c r="F13" s="27"/>
      <c r="G13" s="27"/>
      <c r="H13" s="27"/>
      <c r="I13" s="27"/>
      <c r="J13" s="27"/>
      <c r="K13" s="27"/>
    </row>
    <row r="14" spans="1:11" ht="21" hidden="1" x14ac:dyDescent="0.25">
      <c r="A14" s="51" t="s">
        <v>50</v>
      </c>
      <c r="B14" s="340" t="s">
        <v>51</v>
      </c>
      <c r="C14" s="341"/>
      <c r="D14" s="342"/>
      <c r="E14" s="120">
        <f>E15</f>
        <v>0</v>
      </c>
      <c r="F14" s="27"/>
      <c r="G14" s="27"/>
      <c r="H14" s="27"/>
      <c r="I14" s="27"/>
      <c r="J14" s="27"/>
      <c r="K14" s="27"/>
    </row>
    <row r="15" spans="1:11" ht="21.6" hidden="1" thickBot="1" x14ac:dyDescent="0.3">
      <c r="A15" s="52" t="s">
        <v>52</v>
      </c>
      <c r="B15" s="337" t="s">
        <v>53</v>
      </c>
      <c r="C15" s="338"/>
      <c r="D15" s="339"/>
      <c r="E15" s="121"/>
      <c r="F15" s="27"/>
      <c r="G15" s="27"/>
      <c r="H15" s="27"/>
      <c r="I15" s="27"/>
      <c r="J15" s="27"/>
      <c r="K15" s="27"/>
    </row>
    <row r="16" spans="1:11" ht="21" hidden="1" x14ac:dyDescent="0.25">
      <c r="A16" s="68" t="s">
        <v>54</v>
      </c>
      <c r="B16" s="330" t="s">
        <v>55</v>
      </c>
      <c r="C16" s="331"/>
      <c r="D16" s="332"/>
      <c r="E16" s="119">
        <f>E17-E19</f>
        <v>0</v>
      </c>
      <c r="F16" s="27"/>
      <c r="G16" s="27"/>
      <c r="H16" s="27"/>
      <c r="I16" s="27"/>
      <c r="J16" s="27"/>
      <c r="K16" s="27"/>
    </row>
    <row r="17" spans="1:11" ht="31.2" hidden="1" x14ac:dyDescent="0.25">
      <c r="A17" s="51" t="s">
        <v>56</v>
      </c>
      <c r="B17" s="334" t="s">
        <v>57</v>
      </c>
      <c r="C17" s="335"/>
      <c r="D17" s="336"/>
      <c r="E17" s="120">
        <f>E18</f>
        <v>0</v>
      </c>
      <c r="F17" s="27"/>
      <c r="G17" s="27"/>
      <c r="H17" s="27"/>
      <c r="I17" s="27"/>
      <c r="J17" s="27"/>
      <c r="K17" s="27"/>
    </row>
    <row r="18" spans="1:11" ht="31.2" hidden="1" x14ac:dyDescent="0.25">
      <c r="A18" s="52" t="s">
        <v>58</v>
      </c>
      <c r="B18" s="337" t="s">
        <v>59</v>
      </c>
      <c r="C18" s="338"/>
      <c r="D18" s="339"/>
      <c r="E18" s="121"/>
      <c r="F18" s="27"/>
      <c r="G18" s="27"/>
      <c r="H18" s="27"/>
      <c r="I18" s="27"/>
      <c r="J18" s="27"/>
      <c r="K18" s="27"/>
    </row>
    <row r="19" spans="1:11" ht="31.2" hidden="1" x14ac:dyDescent="0.25">
      <c r="A19" s="51" t="s">
        <v>60</v>
      </c>
      <c r="B19" s="340" t="s">
        <v>61</v>
      </c>
      <c r="C19" s="341"/>
      <c r="D19" s="342"/>
      <c r="E19" s="120">
        <f>E20</f>
        <v>0</v>
      </c>
      <c r="F19" s="27"/>
      <c r="G19" s="27"/>
      <c r="H19" s="27"/>
      <c r="I19" s="27"/>
      <c r="J19" s="27"/>
      <c r="K19" s="27"/>
    </row>
    <row r="20" spans="1:11" ht="31.2" hidden="1" x14ac:dyDescent="0.25">
      <c r="A20" s="52" t="s">
        <v>62</v>
      </c>
      <c r="B20" s="337" t="s">
        <v>63</v>
      </c>
      <c r="C20" s="338"/>
      <c r="D20" s="339"/>
      <c r="E20" s="121"/>
      <c r="F20" s="27"/>
      <c r="G20" s="27"/>
      <c r="H20" s="27"/>
      <c r="I20" s="27"/>
      <c r="J20" s="27"/>
      <c r="K20" s="27"/>
    </row>
    <row r="21" spans="1:11" ht="13.8" hidden="1" thickBot="1" x14ac:dyDescent="0.3">
      <c r="A21" s="53"/>
      <c r="B21" s="343"/>
      <c r="C21" s="343"/>
      <c r="D21" s="343"/>
      <c r="E21" s="122"/>
      <c r="F21" s="27"/>
      <c r="G21" s="27"/>
      <c r="H21" s="27"/>
      <c r="I21" s="27"/>
      <c r="J21" s="27"/>
      <c r="K21" s="27"/>
    </row>
    <row r="22" spans="1:11" ht="21" hidden="1" x14ac:dyDescent="0.25">
      <c r="A22" s="68" t="s">
        <v>64</v>
      </c>
      <c r="B22" s="330" t="s">
        <v>65</v>
      </c>
      <c r="C22" s="331"/>
      <c r="D22" s="332"/>
      <c r="E22" s="119">
        <f>E23-E25</f>
        <v>0</v>
      </c>
      <c r="F22" s="27"/>
      <c r="G22" s="27"/>
      <c r="H22" s="27"/>
      <c r="I22" s="27"/>
      <c r="J22" s="27"/>
      <c r="K22" s="27"/>
    </row>
    <row r="23" spans="1:11" ht="21" hidden="1" x14ac:dyDescent="0.25">
      <c r="A23" s="51" t="s">
        <v>66</v>
      </c>
      <c r="B23" s="334" t="s">
        <v>67</v>
      </c>
      <c r="C23" s="335"/>
      <c r="D23" s="336"/>
      <c r="E23" s="120">
        <f>E24</f>
        <v>0</v>
      </c>
      <c r="F23" s="27"/>
      <c r="G23" s="27"/>
      <c r="H23" s="27"/>
      <c r="I23" s="27"/>
      <c r="J23" s="27"/>
      <c r="K23" s="27"/>
    </row>
    <row r="24" spans="1:11" ht="21" hidden="1" x14ac:dyDescent="0.25">
      <c r="A24" s="52" t="s">
        <v>68</v>
      </c>
      <c r="B24" s="337" t="s">
        <v>69</v>
      </c>
      <c r="C24" s="338"/>
      <c r="D24" s="339"/>
      <c r="E24" s="121"/>
      <c r="F24" s="27"/>
      <c r="G24" s="27"/>
      <c r="H24" s="27"/>
      <c r="I24" s="27"/>
      <c r="J24" s="27"/>
      <c r="K24" s="27"/>
    </row>
    <row r="25" spans="1:11" ht="21" hidden="1" x14ac:dyDescent="0.25">
      <c r="A25" s="51" t="s">
        <v>70</v>
      </c>
      <c r="B25" s="340" t="s">
        <v>71</v>
      </c>
      <c r="C25" s="341"/>
      <c r="D25" s="342"/>
      <c r="E25" s="120">
        <f>E26</f>
        <v>0</v>
      </c>
      <c r="F25" s="27"/>
      <c r="G25" s="27"/>
      <c r="H25" s="27"/>
      <c r="I25" s="27"/>
      <c r="J25" s="27"/>
      <c r="K25" s="27"/>
    </row>
    <row r="26" spans="1:11" ht="21.6" hidden="1" thickBot="1" x14ac:dyDescent="0.3">
      <c r="A26" s="52" t="s">
        <v>72</v>
      </c>
      <c r="B26" s="337" t="s">
        <v>73</v>
      </c>
      <c r="C26" s="338"/>
      <c r="D26" s="339"/>
      <c r="E26" s="121"/>
      <c r="F26" s="233"/>
      <c r="G26" s="27"/>
      <c r="H26" s="27"/>
      <c r="I26" s="27"/>
      <c r="J26" s="27"/>
      <c r="K26" s="27"/>
    </row>
    <row r="27" spans="1:11" ht="21.6" thickBot="1" x14ac:dyDescent="0.3">
      <c r="A27" s="69" t="s">
        <v>74</v>
      </c>
      <c r="B27" s="348" t="s">
        <v>75</v>
      </c>
      <c r="C27" s="349"/>
      <c r="D27" s="350"/>
      <c r="E27" s="123">
        <f t="shared" ref="E27:K27" si="0">E32+E28</f>
        <v>18.5</v>
      </c>
      <c r="F27" s="234">
        <f t="shared" si="0"/>
        <v>120</v>
      </c>
      <c r="G27" s="234">
        <f t="shared" si="0"/>
        <v>120</v>
      </c>
      <c r="H27" s="234">
        <f t="shared" si="0"/>
        <v>120</v>
      </c>
      <c r="I27" s="234">
        <f t="shared" si="0"/>
        <v>418.5</v>
      </c>
      <c r="J27" s="234">
        <f t="shared" si="0"/>
        <v>486.79999999999927</v>
      </c>
      <c r="K27" s="234">
        <f t="shared" si="0"/>
        <v>539.10000000000036</v>
      </c>
    </row>
    <row r="28" spans="1:11" x14ac:dyDescent="0.25">
      <c r="A28" s="51" t="s">
        <v>195</v>
      </c>
      <c r="B28" s="334" t="s">
        <v>76</v>
      </c>
      <c r="C28" s="335"/>
      <c r="D28" s="336"/>
      <c r="E28" s="124">
        <f t="shared" ref="E28:K30" si="1">E29</f>
        <v>-3536.6</v>
      </c>
      <c r="F28" s="235">
        <f t="shared" si="1"/>
        <v>-4256</v>
      </c>
      <c r="G28" s="235">
        <f t="shared" si="1"/>
        <v>-4256</v>
      </c>
      <c r="H28" s="235">
        <f t="shared" si="1"/>
        <v>-4256</v>
      </c>
      <c r="I28" s="235">
        <f t="shared" si="1"/>
        <v>-4555.2</v>
      </c>
      <c r="J28" s="235">
        <f t="shared" si="1"/>
        <v>-4837.6000000000004</v>
      </c>
      <c r="K28" s="235">
        <f t="shared" si="1"/>
        <v>-5284</v>
      </c>
    </row>
    <row r="29" spans="1:11" x14ac:dyDescent="0.25">
      <c r="A29" s="51" t="s">
        <v>77</v>
      </c>
      <c r="B29" s="340" t="s">
        <v>78</v>
      </c>
      <c r="C29" s="341"/>
      <c r="D29" s="342"/>
      <c r="E29" s="124">
        <f t="shared" si="1"/>
        <v>-3536.6</v>
      </c>
      <c r="F29" s="235">
        <f t="shared" si="1"/>
        <v>-4256</v>
      </c>
      <c r="G29" s="235">
        <f t="shared" si="1"/>
        <v>-4256</v>
      </c>
      <c r="H29" s="235">
        <f t="shared" si="1"/>
        <v>-4256</v>
      </c>
      <c r="I29" s="235">
        <f t="shared" si="1"/>
        <v>-4555.2</v>
      </c>
      <c r="J29" s="235">
        <f t="shared" si="1"/>
        <v>-4837.6000000000004</v>
      </c>
      <c r="K29" s="235">
        <f t="shared" si="1"/>
        <v>-5284</v>
      </c>
    </row>
    <row r="30" spans="1:11" x14ac:dyDescent="0.25">
      <c r="A30" s="51" t="s">
        <v>79</v>
      </c>
      <c r="B30" s="340" t="s">
        <v>80</v>
      </c>
      <c r="C30" s="341"/>
      <c r="D30" s="342"/>
      <c r="E30" s="124">
        <f t="shared" si="1"/>
        <v>-3536.6</v>
      </c>
      <c r="F30" s="235">
        <f t="shared" si="1"/>
        <v>-4256</v>
      </c>
      <c r="G30" s="235">
        <f t="shared" si="1"/>
        <v>-4256</v>
      </c>
      <c r="H30" s="235">
        <f t="shared" si="1"/>
        <v>-4256</v>
      </c>
      <c r="I30" s="235">
        <f t="shared" si="1"/>
        <v>-4555.2</v>
      </c>
      <c r="J30" s="235">
        <f t="shared" si="1"/>
        <v>-4837.6000000000004</v>
      </c>
      <c r="K30" s="235">
        <f t="shared" si="1"/>
        <v>-5284</v>
      </c>
    </row>
    <row r="31" spans="1:11" ht="21" x14ac:dyDescent="0.25">
      <c r="A31" s="54" t="s">
        <v>346</v>
      </c>
      <c r="B31" s="337" t="s">
        <v>81</v>
      </c>
      <c r="C31" s="344"/>
      <c r="D31" s="345"/>
      <c r="E31" s="125">
        <v>-3536.6</v>
      </c>
      <c r="F31" s="236">
        <v>-4256</v>
      </c>
      <c r="G31" s="236">
        <v>-4256</v>
      </c>
      <c r="H31" s="236">
        <v>-4256</v>
      </c>
      <c r="I31" s="236">
        <v>-4555.2</v>
      </c>
      <c r="J31" s="236">
        <v>-4837.6000000000004</v>
      </c>
      <c r="K31" s="236">
        <v>-5284</v>
      </c>
    </row>
    <row r="32" spans="1:11" x14ac:dyDescent="0.25">
      <c r="A32" s="55" t="s">
        <v>196</v>
      </c>
      <c r="B32" s="340" t="s">
        <v>82</v>
      </c>
      <c r="C32" s="346"/>
      <c r="D32" s="347"/>
      <c r="E32" s="126">
        <f t="shared" ref="E32:K34" si="2">E33</f>
        <v>3555.1</v>
      </c>
      <c r="F32" s="235">
        <f t="shared" si="2"/>
        <v>4376</v>
      </c>
      <c r="G32" s="235">
        <f t="shared" si="2"/>
        <v>4376</v>
      </c>
      <c r="H32" s="235">
        <f t="shared" si="2"/>
        <v>4376</v>
      </c>
      <c r="I32" s="235">
        <f t="shared" si="2"/>
        <v>4973.7</v>
      </c>
      <c r="J32" s="235">
        <f t="shared" si="2"/>
        <v>5324.4</v>
      </c>
      <c r="K32" s="235">
        <f t="shared" si="2"/>
        <v>5823.1</v>
      </c>
    </row>
    <row r="33" spans="1:11" x14ac:dyDescent="0.25">
      <c r="A33" s="56" t="s">
        <v>83</v>
      </c>
      <c r="B33" s="340" t="s">
        <v>84</v>
      </c>
      <c r="C33" s="341"/>
      <c r="D33" s="342"/>
      <c r="E33" s="127">
        <f t="shared" si="2"/>
        <v>3555.1</v>
      </c>
      <c r="F33" s="235">
        <f t="shared" si="2"/>
        <v>4376</v>
      </c>
      <c r="G33" s="235">
        <f t="shared" si="2"/>
        <v>4376</v>
      </c>
      <c r="H33" s="235">
        <f t="shared" si="2"/>
        <v>4376</v>
      </c>
      <c r="I33" s="235">
        <f t="shared" si="2"/>
        <v>4973.7</v>
      </c>
      <c r="J33" s="235">
        <f t="shared" si="2"/>
        <v>5324.4</v>
      </c>
      <c r="K33" s="235">
        <f t="shared" si="2"/>
        <v>5823.1</v>
      </c>
    </row>
    <row r="34" spans="1:11" x14ac:dyDescent="0.25">
      <c r="A34" s="56" t="s">
        <v>85</v>
      </c>
      <c r="B34" s="340" t="s">
        <v>86</v>
      </c>
      <c r="C34" s="341"/>
      <c r="D34" s="342"/>
      <c r="E34" s="127">
        <f t="shared" si="2"/>
        <v>3555.1</v>
      </c>
      <c r="F34" s="235">
        <f t="shared" si="2"/>
        <v>4376</v>
      </c>
      <c r="G34" s="235">
        <f t="shared" si="2"/>
        <v>4376</v>
      </c>
      <c r="H34" s="235">
        <f t="shared" si="2"/>
        <v>4376</v>
      </c>
      <c r="I34" s="235">
        <f t="shared" si="2"/>
        <v>4973.7</v>
      </c>
      <c r="J34" s="235">
        <f t="shared" si="2"/>
        <v>5324.4</v>
      </c>
      <c r="K34" s="235">
        <f t="shared" si="2"/>
        <v>5823.1</v>
      </c>
    </row>
    <row r="35" spans="1:11" ht="21.6" thickBot="1" x14ac:dyDescent="0.3">
      <c r="A35" s="53" t="s">
        <v>347</v>
      </c>
      <c r="B35" s="351" t="s">
        <v>88</v>
      </c>
      <c r="C35" s="352"/>
      <c r="D35" s="353"/>
      <c r="E35" s="128">
        <v>3555.1</v>
      </c>
      <c r="F35" s="236">
        <v>4376</v>
      </c>
      <c r="G35" s="236">
        <v>4376</v>
      </c>
      <c r="H35" s="236">
        <v>4376</v>
      </c>
      <c r="I35" s="236">
        <v>4973.7</v>
      </c>
      <c r="J35" s="236">
        <v>5324.4</v>
      </c>
      <c r="K35" s="236">
        <v>5823.1</v>
      </c>
    </row>
    <row r="36" spans="1:11" ht="21.6" hidden="1" thickBot="1" x14ac:dyDescent="0.3">
      <c r="A36" s="68" t="s">
        <v>89</v>
      </c>
      <c r="B36" s="330" t="s">
        <v>90</v>
      </c>
      <c r="C36" s="331"/>
      <c r="D36" s="332"/>
      <c r="E36" s="119">
        <f>E37-E40+E43</f>
        <v>0</v>
      </c>
      <c r="F36" s="27"/>
      <c r="G36" s="231"/>
      <c r="H36" s="27"/>
      <c r="I36" s="27"/>
      <c r="J36" s="27"/>
      <c r="K36" s="27"/>
    </row>
    <row r="37" spans="1:11" ht="21.6" hidden="1" thickBot="1" x14ac:dyDescent="0.3">
      <c r="A37" s="51" t="s">
        <v>91</v>
      </c>
      <c r="B37" s="334" t="s">
        <v>92</v>
      </c>
      <c r="C37" s="335"/>
      <c r="D37" s="336"/>
      <c r="E37" s="120">
        <f>E38</f>
        <v>0</v>
      </c>
      <c r="F37" s="27"/>
      <c r="G37" s="231"/>
      <c r="H37" s="27"/>
      <c r="I37" s="27"/>
      <c r="J37" s="27"/>
      <c r="K37" s="27"/>
    </row>
    <row r="38" spans="1:11" ht="31.8" hidden="1" thickBot="1" x14ac:dyDescent="0.3">
      <c r="A38" s="51" t="s">
        <v>93</v>
      </c>
      <c r="B38" s="340" t="s">
        <v>94</v>
      </c>
      <c r="C38" s="341"/>
      <c r="D38" s="342"/>
      <c r="E38" s="120">
        <f>E39</f>
        <v>0</v>
      </c>
      <c r="F38" s="27"/>
      <c r="G38" s="231"/>
      <c r="H38" s="27"/>
      <c r="I38" s="27"/>
      <c r="J38" s="27"/>
      <c r="K38" s="27"/>
    </row>
    <row r="39" spans="1:11" ht="21.6" hidden="1" thickBot="1" x14ac:dyDescent="0.3">
      <c r="A39" s="52" t="s">
        <v>95</v>
      </c>
      <c r="B39" s="337" t="s">
        <v>96</v>
      </c>
      <c r="C39" s="338"/>
      <c r="D39" s="339"/>
      <c r="E39" s="121"/>
      <c r="F39" s="27"/>
      <c r="G39" s="231"/>
      <c r="H39" s="27"/>
      <c r="I39" s="27"/>
      <c r="J39" s="27"/>
      <c r="K39" s="27"/>
    </row>
    <row r="40" spans="1:11" ht="21.6" hidden="1" thickBot="1" x14ac:dyDescent="0.3">
      <c r="A40" s="51" t="s">
        <v>97</v>
      </c>
      <c r="B40" s="334" t="s">
        <v>98</v>
      </c>
      <c r="C40" s="335"/>
      <c r="D40" s="336"/>
      <c r="E40" s="120">
        <f>E41</f>
        <v>0</v>
      </c>
      <c r="F40" s="27"/>
      <c r="G40" s="231"/>
      <c r="H40" s="27"/>
      <c r="I40" s="27"/>
      <c r="J40" s="27"/>
      <c r="K40" s="27"/>
    </row>
    <row r="41" spans="1:11" ht="62.4" hidden="1" thickBot="1" x14ac:dyDescent="0.3">
      <c r="A41" s="51" t="s">
        <v>103</v>
      </c>
      <c r="B41" s="340" t="s">
        <v>104</v>
      </c>
      <c r="C41" s="341"/>
      <c r="D41" s="342"/>
      <c r="E41" s="120">
        <f>E42</f>
        <v>0</v>
      </c>
      <c r="F41" s="27"/>
      <c r="G41" s="231"/>
      <c r="H41" s="27"/>
      <c r="I41" s="27"/>
      <c r="J41" s="27"/>
      <c r="K41" s="27"/>
    </row>
    <row r="42" spans="1:11" ht="52.2" hidden="1" thickBot="1" x14ac:dyDescent="0.3">
      <c r="A42" s="52" t="s">
        <v>105</v>
      </c>
      <c r="B42" s="337" t="s">
        <v>106</v>
      </c>
      <c r="C42" s="338"/>
      <c r="D42" s="339"/>
      <c r="E42" s="121"/>
      <c r="F42" s="27"/>
      <c r="G42" s="231"/>
      <c r="H42" s="27"/>
      <c r="I42" s="27"/>
      <c r="J42" s="27"/>
      <c r="K42" s="27"/>
    </row>
    <row r="43" spans="1:11" ht="21.6" hidden="1" thickBot="1" x14ac:dyDescent="0.3">
      <c r="A43" s="51" t="s">
        <v>107</v>
      </c>
      <c r="B43" s="334" t="s">
        <v>108</v>
      </c>
      <c r="C43" s="335"/>
      <c r="D43" s="336"/>
      <c r="E43" s="120">
        <f>E44-E46</f>
        <v>0</v>
      </c>
      <c r="F43" s="27"/>
      <c r="G43" s="231"/>
      <c r="H43" s="27"/>
      <c r="I43" s="27"/>
      <c r="J43" s="27"/>
      <c r="K43" s="27"/>
    </row>
    <row r="44" spans="1:11" ht="21.6" hidden="1" thickBot="1" x14ac:dyDescent="0.3">
      <c r="A44" s="51" t="s">
        <v>109</v>
      </c>
      <c r="B44" s="340" t="s">
        <v>110</v>
      </c>
      <c r="C44" s="341"/>
      <c r="D44" s="342"/>
      <c r="E44" s="120">
        <f>E45</f>
        <v>0</v>
      </c>
      <c r="F44" s="27"/>
      <c r="G44" s="231"/>
      <c r="H44" s="27"/>
      <c r="I44" s="27"/>
      <c r="J44" s="27"/>
      <c r="K44" s="27"/>
    </row>
    <row r="45" spans="1:11" ht="21.6" hidden="1" thickBot="1" x14ac:dyDescent="0.3">
      <c r="A45" s="52" t="s">
        <v>111</v>
      </c>
      <c r="B45" s="337" t="s">
        <v>112</v>
      </c>
      <c r="C45" s="338"/>
      <c r="D45" s="339"/>
      <c r="E45" s="121"/>
      <c r="F45" s="27"/>
      <c r="G45" s="231"/>
      <c r="H45" s="27"/>
      <c r="I45" s="27"/>
      <c r="J45" s="27"/>
      <c r="K45" s="27"/>
    </row>
    <row r="46" spans="1:11" ht="21.6" hidden="1" thickBot="1" x14ac:dyDescent="0.3">
      <c r="A46" s="51" t="s">
        <v>113</v>
      </c>
      <c r="B46" s="340" t="s">
        <v>114</v>
      </c>
      <c r="C46" s="341"/>
      <c r="D46" s="342"/>
      <c r="E46" s="120">
        <f>E47</f>
        <v>0</v>
      </c>
      <c r="F46" s="27"/>
      <c r="G46" s="231"/>
      <c r="H46" s="27"/>
      <c r="I46" s="27"/>
      <c r="J46" s="27"/>
      <c r="K46" s="27"/>
    </row>
    <row r="47" spans="1:11" ht="21.6" hidden="1" thickBot="1" x14ac:dyDescent="0.3">
      <c r="A47" s="52" t="s">
        <v>115</v>
      </c>
      <c r="B47" s="337" t="s">
        <v>116</v>
      </c>
      <c r="C47" s="338"/>
      <c r="D47" s="339"/>
      <c r="E47" s="121"/>
      <c r="F47" s="27"/>
      <c r="G47" s="231"/>
      <c r="H47" s="27"/>
      <c r="I47" s="27"/>
      <c r="J47" s="27"/>
      <c r="K47" s="27"/>
    </row>
    <row r="48" spans="1:11" ht="13.8" thickBot="1" x14ac:dyDescent="0.3">
      <c r="A48" s="57" t="s">
        <v>197</v>
      </c>
      <c r="B48" s="354"/>
      <c r="C48" s="354"/>
      <c r="D48" s="354"/>
      <c r="E48" s="129">
        <f t="shared" ref="E48:K48" si="3">E35+E31</f>
        <v>18.5</v>
      </c>
      <c r="F48" s="237">
        <f t="shared" si="3"/>
        <v>120</v>
      </c>
      <c r="G48" s="237">
        <f t="shared" si="3"/>
        <v>120</v>
      </c>
      <c r="H48" s="237">
        <f t="shared" si="3"/>
        <v>120</v>
      </c>
      <c r="I48" s="237">
        <f t="shared" si="3"/>
        <v>418.5</v>
      </c>
      <c r="J48" s="237">
        <f t="shared" si="3"/>
        <v>486.79999999999927</v>
      </c>
      <c r="K48" s="237">
        <f t="shared" si="3"/>
        <v>539.10000000000036</v>
      </c>
    </row>
  </sheetData>
  <mergeCells count="51">
    <mergeCell ref="B47:D47"/>
    <mergeCell ref="B48:D48"/>
    <mergeCell ref="B43:D43"/>
    <mergeCell ref="B44:D44"/>
    <mergeCell ref="B45:D45"/>
    <mergeCell ref="B46:D46"/>
    <mergeCell ref="B31:D31"/>
    <mergeCell ref="B32:D32"/>
    <mergeCell ref="B33:D33"/>
    <mergeCell ref="B34:D34"/>
    <mergeCell ref="A1:E1"/>
    <mergeCell ref="B42:D42"/>
    <mergeCell ref="B35:D35"/>
    <mergeCell ref="B36:D36"/>
    <mergeCell ref="B37:D37"/>
    <mergeCell ref="B38:D38"/>
    <mergeCell ref="B39:D39"/>
    <mergeCell ref="B40:D40"/>
    <mergeCell ref="B41:D41"/>
    <mergeCell ref="B27:D27"/>
    <mergeCell ref="B28:D28"/>
    <mergeCell ref="B29:D29"/>
    <mergeCell ref="B30:D30"/>
    <mergeCell ref="B25:D25"/>
    <mergeCell ref="B26:D26"/>
    <mergeCell ref="B23:D23"/>
    <mergeCell ref="B24:D24"/>
    <mergeCell ref="B11:D11"/>
    <mergeCell ref="F9:F10"/>
    <mergeCell ref="B19:D19"/>
    <mergeCell ref="B20:D20"/>
    <mergeCell ref="B21:D21"/>
    <mergeCell ref="B22:D22"/>
    <mergeCell ref="B17:D17"/>
    <mergeCell ref="B18:D18"/>
    <mergeCell ref="K9:K10"/>
    <mergeCell ref="B16:D16"/>
    <mergeCell ref="J9:J10"/>
    <mergeCell ref="A5:G5"/>
    <mergeCell ref="A7:E7"/>
    <mergeCell ref="A9:A10"/>
    <mergeCell ref="B9:D10"/>
    <mergeCell ref="E9:E10"/>
    <mergeCell ref="B13:D13"/>
    <mergeCell ref="B14:D14"/>
    <mergeCell ref="I9:I10"/>
    <mergeCell ref="H9:H10"/>
    <mergeCell ref="A6:F6"/>
    <mergeCell ref="G9:G10"/>
    <mergeCell ref="B12:D12"/>
    <mergeCell ref="B15:D15"/>
  </mergeCells>
  <pageMargins left="0.59055118110236204" right="0.196850393700787" top="0.98425196850393704" bottom="0.98425196850393704" header="0.511811023622047" footer="0.51181102362204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прил1</vt:lpstr>
      <vt:lpstr>прилож2</vt:lpstr>
      <vt:lpstr>прил. 2</vt:lpstr>
      <vt:lpstr>прил. 3</vt:lpstr>
      <vt:lpstr>прил. 4</vt:lpstr>
      <vt:lpstr>приложение № 6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Q</dc:creator>
  <cp:keywords/>
  <dc:description/>
  <cp:lastModifiedBy>Lipovka</cp:lastModifiedBy>
  <cp:lastPrinted>2023-01-12T06:14:15Z</cp:lastPrinted>
  <dcterms:created xsi:type="dcterms:W3CDTF">2006-11-20T06:04:58Z</dcterms:created>
  <dcterms:modified xsi:type="dcterms:W3CDTF">2023-09-27T09:20:51Z</dcterms:modified>
  <cp:category/>
</cp:coreProperties>
</file>