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Lipovka\Desktop\И. С. Андреечев\2024 г\Апрель( 17 заседание)\"/>
    </mc:Choice>
  </mc:AlternateContent>
  <bookViews>
    <workbookView xWindow="0" yWindow="0" windowWidth="22668" windowHeight="6132"/>
  </bookViews>
  <sheets>
    <sheet name="прил. 1" sheetId="1" r:id="rId1"/>
    <sheet name="прил.2" sheetId="2" r:id="rId2"/>
    <sheet name="прил.3" sheetId="3" r:id="rId3"/>
    <sheet name="прил.4" sheetId="4" r:id="rId4"/>
    <sheet name="прил. 6" sheetId="5" r:id="rId5"/>
  </sheets>
  <definedNames>
    <definedName name="_GoBack" localSheetId="1">#REF!</definedName>
    <definedName name="_GoBack" localSheetId="3">#REF!</definedName>
    <definedName name="_xlnm.Print_Titles" localSheetId="0">'прил. 1'!$9:$10</definedName>
    <definedName name="_xlnm.Print_Titles" localSheetId="4">'прил. 6'!$9:$10</definedName>
    <definedName name="_xlnm.Print_Titles" localSheetId="1">прил.2!$9:$10</definedName>
    <definedName name="_xlnm.Print_Titles" localSheetId="2">прил.3!$10:$11</definedName>
    <definedName name="_xlnm.Print_Titles" localSheetId="3">прил.4!$9:$10</definedName>
    <definedName name="_xlnm.Print_Area" localSheetId="0">'прил. 1'!$A$1:$G$67</definedName>
    <definedName name="_xlnm.Print_Area" localSheetId="1">прил.2!$A$1:$J$178</definedName>
    <definedName name="_xlnm.Print_Area" localSheetId="2">прил.3!$A$1:$F$170</definedName>
    <definedName name="_xlnm.Print_Area" localSheetId="3">прил.4!$A$1:$G$39</definedName>
  </definedNames>
  <calcPr calcId="152511"/>
</workbook>
</file>

<file path=xl/calcChain.xml><?xml version="1.0" encoding="utf-8"?>
<calcChain xmlns="http://schemas.openxmlformats.org/spreadsheetml/2006/main">
  <c r="F67" i="1" l="1"/>
  <c r="E25" i="5"/>
  <c r="D25" i="5"/>
  <c r="C25" i="5"/>
  <c r="E23" i="5"/>
  <c r="D23" i="5"/>
  <c r="C23" i="5"/>
  <c r="E22" i="5"/>
  <c r="D22" i="5"/>
  <c r="C22" i="5"/>
  <c r="E21" i="5"/>
  <c r="D21" i="5"/>
  <c r="C21" i="5"/>
  <c r="E19" i="5"/>
  <c r="D19" i="5"/>
  <c r="C19" i="5"/>
  <c r="E18" i="5"/>
  <c r="D18" i="5"/>
  <c r="C18" i="5"/>
  <c r="E17" i="5"/>
  <c r="D17" i="5"/>
  <c r="C17" i="5"/>
  <c r="E16" i="5"/>
  <c r="D16" i="5"/>
  <c r="C16" i="5"/>
  <c r="G39" i="4"/>
  <c r="F39" i="4"/>
  <c r="E39" i="4"/>
  <c r="D39" i="4"/>
  <c r="G38" i="4"/>
  <c r="G37" i="4"/>
  <c r="G36" i="4"/>
  <c r="G35" i="4"/>
  <c r="F35" i="4"/>
  <c r="E35" i="4"/>
  <c r="D35" i="4"/>
  <c r="G34" i="4"/>
  <c r="G33" i="4"/>
  <c r="G32" i="4"/>
  <c r="G31" i="4"/>
  <c r="G30" i="4"/>
  <c r="G29" i="4"/>
  <c r="G28" i="4"/>
  <c r="G27" i="4"/>
  <c r="F27" i="4"/>
  <c r="E27" i="4"/>
  <c r="D27" i="4"/>
  <c r="G26" i="4"/>
  <c r="G25" i="4"/>
  <c r="G24" i="4"/>
  <c r="F24" i="4"/>
  <c r="E24" i="4"/>
  <c r="D24" i="4"/>
  <c r="E22" i="4"/>
  <c r="G21" i="4"/>
  <c r="G20" i="4"/>
  <c r="F20" i="4"/>
  <c r="E20" i="4"/>
  <c r="D20" i="4"/>
  <c r="G19" i="4"/>
  <c r="G18" i="4"/>
  <c r="F18" i="4"/>
  <c r="E18" i="4"/>
  <c r="D18" i="4"/>
  <c r="G17" i="4"/>
  <c r="G16" i="4"/>
  <c r="G15" i="4"/>
  <c r="G14" i="4"/>
  <c r="G13" i="4"/>
  <c r="G12" i="4"/>
  <c r="G11" i="4"/>
  <c r="F11" i="4"/>
  <c r="E11" i="4"/>
  <c r="D11" i="4"/>
  <c r="G170" i="3"/>
  <c r="F170" i="3"/>
  <c r="E170" i="3"/>
  <c r="D170" i="3"/>
  <c r="G169" i="3"/>
  <c r="G168" i="3"/>
  <c r="G167" i="3"/>
  <c r="G166" i="3"/>
  <c r="G165" i="3"/>
  <c r="G164" i="3"/>
  <c r="F164" i="3"/>
  <c r="E164" i="3"/>
  <c r="D164" i="3"/>
  <c r="G163" i="3"/>
  <c r="F163" i="3"/>
  <c r="E163" i="3"/>
  <c r="D163" i="3"/>
  <c r="G162" i="3"/>
  <c r="F162" i="3"/>
  <c r="E162" i="3"/>
  <c r="D162" i="3"/>
  <c r="G160" i="3"/>
  <c r="G159" i="3"/>
  <c r="F159" i="3"/>
  <c r="E159" i="3"/>
  <c r="D159" i="3"/>
  <c r="G158" i="3"/>
  <c r="F158" i="3"/>
  <c r="E158" i="3"/>
  <c r="D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F124" i="3"/>
  <c r="E124" i="3"/>
  <c r="D124" i="3"/>
  <c r="G123" i="3"/>
  <c r="G122" i="3"/>
  <c r="F122" i="3"/>
  <c r="E122" i="3"/>
  <c r="D122" i="3"/>
  <c r="G121" i="3"/>
  <c r="G120" i="3"/>
  <c r="F120" i="3"/>
  <c r="E120" i="3"/>
  <c r="D120" i="3"/>
  <c r="G119" i="3"/>
  <c r="F119" i="3"/>
  <c r="E119" i="3"/>
  <c r="D119" i="3"/>
  <c r="G118" i="3"/>
  <c r="F118" i="3"/>
  <c r="E118" i="3"/>
  <c r="D118" i="3"/>
  <c r="G115" i="3"/>
  <c r="G114" i="3"/>
  <c r="F114" i="3"/>
  <c r="E114" i="3"/>
  <c r="G113" i="3"/>
  <c r="F113" i="3"/>
  <c r="E113" i="3"/>
  <c r="G112" i="3"/>
  <c r="F112" i="3"/>
  <c r="E112" i="3"/>
  <c r="G110" i="3"/>
  <c r="G109" i="3"/>
  <c r="F109" i="3"/>
  <c r="E109" i="3"/>
  <c r="D109" i="3"/>
  <c r="G108" i="3"/>
  <c r="F108" i="3"/>
  <c r="E108" i="3"/>
  <c r="D108" i="3"/>
  <c r="G107" i="3"/>
  <c r="F107" i="3"/>
  <c r="E107" i="3"/>
  <c r="D107" i="3"/>
  <c r="G105" i="3"/>
  <c r="G104" i="3"/>
  <c r="F104" i="3"/>
  <c r="E104" i="3"/>
  <c r="D104" i="3"/>
  <c r="G103" i="3"/>
  <c r="F103" i="3"/>
  <c r="E103" i="3"/>
  <c r="D103" i="3"/>
  <c r="G102" i="3"/>
  <c r="F102" i="3"/>
  <c r="E102" i="3"/>
  <c r="D102" i="3"/>
  <c r="G101" i="3"/>
  <c r="F101" i="3"/>
  <c r="E101" i="3"/>
  <c r="D101" i="3"/>
  <c r="G99" i="3"/>
  <c r="G98" i="3"/>
  <c r="E98" i="3"/>
  <c r="G97" i="3"/>
  <c r="E97" i="3"/>
  <c r="G96" i="3"/>
  <c r="E96" i="3"/>
  <c r="G94" i="3"/>
  <c r="G93" i="3"/>
  <c r="F93" i="3"/>
  <c r="E93" i="3"/>
  <c r="D93" i="3"/>
  <c r="G92" i="3"/>
  <c r="F92" i="3"/>
  <c r="E92" i="3"/>
  <c r="D92" i="3"/>
  <c r="G91" i="3"/>
  <c r="F91" i="3"/>
  <c r="E91" i="3"/>
  <c r="D91" i="3"/>
  <c r="G90" i="3"/>
  <c r="F90" i="3"/>
  <c r="E90" i="3"/>
  <c r="D90" i="3"/>
  <c r="G88" i="3"/>
  <c r="G87" i="3"/>
  <c r="F87" i="3"/>
  <c r="E87" i="3"/>
  <c r="D87" i="3"/>
  <c r="G86" i="3"/>
  <c r="G85" i="3"/>
  <c r="F85" i="3"/>
  <c r="E85" i="3"/>
  <c r="D85" i="3"/>
  <c r="G84" i="3"/>
  <c r="G83" i="3"/>
  <c r="F83" i="3"/>
  <c r="E83" i="3"/>
  <c r="D83" i="3"/>
  <c r="G82" i="3"/>
  <c r="F82" i="3"/>
  <c r="E82" i="3"/>
  <c r="D82" i="3"/>
  <c r="G81" i="3"/>
  <c r="F81" i="3"/>
  <c r="E81" i="3"/>
  <c r="D81" i="3"/>
  <c r="G80" i="3"/>
  <c r="G79" i="3"/>
  <c r="G78" i="3"/>
  <c r="G77" i="3"/>
  <c r="G76" i="3"/>
  <c r="G74" i="3"/>
  <c r="G73" i="3"/>
  <c r="F73" i="3"/>
  <c r="E73" i="3"/>
  <c r="D73" i="3"/>
  <c r="G72" i="3"/>
  <c r="F72" i="3"/>
  <c r="E72" i="3"/>
  <c r="D72" i="3"/>
  <c r="G71" i="3"/>
  <c r="F71" i="3"/>
  <c r="E71" i="3"/>
  <c r="D71" i="3"/>
  <c r="G70" i="3"/>
  <c r="F70" i="3"/>
  <c r="E70" i="3"/>
  <c r="D70" i="3"/>
  <c r="G69" i="3"/>
  <c r="F69" i="3"/>
  <c r="E69" i="3"/>
  <c r="D69" i="3"/>
  <c r="G67" i="3"/>
  <c r="F67" i="3"/>
  <c r="E67" i="3"/>
  <c r="D67" i="3"/>
  <c r="E64" i="3"/>
  <c r="E63" i="3"/>
  <c r="E62" i="3"/>
  <c r="G60" i="3"/>
  <c r="G59" i="3"/>
  <c r="F59" i="3"/>
  <c r="E59" i="3"/>
  <c r="G58" i="3"/>
  <c r="F58" i="3"/>
  <c r="E58" i="3"/>
  <c r="G57" i="3"/>
  <c r="F57" i="3"/>
  <c r="E57" i="3"/>
  <c r="G56" i="3"/>
  <c r="G55" i="3"/>
  <c r="F55" i="3"/>
  <c r="E55" i="3"/>
  <c r="G54" i="3"/>
  <c r="F54" i="3"/>
  <c r="E54" i="3"/>
  <c r="G53" i="3"/>
  <c r="F53" i="3"/>
  <c r="E53" i="3"/>
  <c r="F50" i="3"/>
  <c r="E50" i="3"/>
  <c r="F49" i="3"/>
  <c r="E49" i="3"/>
  <c r="F48" i="3"/>
  <c r="E48" i="3"/>
  <c r="G47" i="3"/>
  <c r="G46" i="3"/>
  <c r="F46" i="3"/>
  <c r="E46" i="3"/>
  <c r="G45" i="3"/>
  <c r="F45" i="3"/>
  <c r="E45" i="3"/>
  <c r="G44" i="3"/>
  <c r="F44" i="3"/>
  <c r="E44" i="3"/>
  <c r="G43" i="3"/>
  <c r="F43" i="3"/>
  <c r="E43" i="3"/>
  <c r="G41" i="3"/>
  <c r="G40" i="3"/>
  <c r="F40" i="3"/>
  <c r="E40" i="3"/>
  <c r="D40" i="3"/>
  <c r="G39" i="3"/>
  <c r="F39" i="3"/>
  <c r="E39" i="3"/>
  <c r="D39" i="3"/>
  <c r="G38" i="3"/>
  <c r="F38" i="3"/>
  <c r="E38" i="3"/>
  <c r="D38" i="3"/>
  <c r="G36" i="3"/>
  <c r="G35" i="3"/>
  <c r="F35" i="3"/>
  <c r="E35" i="3"/>
  <c r="D35" i="3"/>
  <c r="G34" i="3"/>
  <c r="F34" i="3"/>
  <c r="E34" i="3"/>
  <c r="D34" i="3"/>
  <c r="G33" i="3"/>
  <c r="F33" i="3"/>
  <c r="E33" i="3"/>
  <c r="D33" i="3"/>
  <c r="G31" i="3"/>
  <c r="G30" i="3"/>
  <c r="G29" i="3"/>
  <c r="G28" i="3"/>
  <c r="G27" i="3"/>
  <c r="G26" i="3"/>
  <c r="G25" i="3"/>
  <c r="G24" i="3"/>
  <c r="G23" i="3"/>
  <c r="G22" i="3"/>
  <c r="F22" i="3"/>
  <c r="E22" i="3"/>
  <c r="D22" i="3"/>
  <c r="G21" i="3"/>
  <c r="F21" i="3"/>
  <c r="E21" i="3"/>
  <c r="D21" i="3"/>
  <c r="G20" i="3"/>
  <c r="G19" i="3"/>
  <c r="F19" i="3"/>
  <c r="E19" i="3"/>
  <c r="D19" i="3"/>
  <c r="G17" i="3"/>
  <c r="G16" i="3"/>
  <c r="F16" i="3"/>
  <c r="E16" i="3"/>
  <c r="D16" i="3"/>
  <c r="G15" i="3"/>
  <c r="F15" i="3"/>
  <c r="E15" i="3"/>
  <c r="D15" i="3"/>
  <c r="G14" i="3"/>
  <c r="F14" i="3"/>
  <c r="E14" i="3"/>
  <c r="D14" i="3"/>
  <c r="G12" i="3"/>
  <c r="F12" i="3"/>
  <c r="E12" i="3"/>
  <c r="D12" i="3"/>
  <c r="J178" i="2"/>
  <c r="I178" i="2"/>
  <c r="H178" i="2"/>
  <c r="G178" i="2"/>
  <c r="J177" i="2"/>
  <c r="J176" i="2"/>
  <c r="J175" i="2"/>
  <c r="J174" i="2"/>
  <c r="J173" i="2"/>
  <c r="J172" i="2"/>
  <c r="J170" i="2"/>
  <c r="J169" i="2"/>
  <c r="I169" i="2"/>
  <c r="H169" i="2"/>
  <c r="G169" i="2"/>
  <c r="J168" i="2"/>
  <c r="I168" i="2"/>
  <c r="H168" i="2"/>
  <c r="G168" i="2"/>
  <c r="J167" i="2"/>
  <c r="I167" i="2"/>
  <c r="H167" i="2"/>
  <c r="G167" i="2"/>
  <c r="J166" i="2"/>
  <c r="I166" i="2"/>
  <c r="H166" i="2"/>
  <c r="G166" i="2"/>
  <c r="J165" i="2"/>
  <c r="I165" i="2"/>
  <c r="H165" i="2"/>
  <c r="G165" i="2"/>
  <c r="I162" i="2"/>
  <c r="H162" i="2"/>
  <c r="I161" i="2"/>
  <c r="H161" i="2"/>
  <c r="I160" i="2"/>
  <c r="H160" i="2"/>
  <c r="I159" i="2"/>
  <c r="H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3" i="2"/>
  <c r="J142" i="2"/>
  <c r="I142" i="2"/>
  <c r="H142" i="2"/>
  <c r="G142" i="2"/>
  <c r="J141" i="2"/>
  <c r="I141" i="2"/>
  <c r="H141" i="2"/>
  <c r="G141" i="2"/>
  <c r="J140" i="2"/>
  <c r="J139" i="2"/>
  <c r="J138" i="2"/>
  <c r="J137" i="2"/>
  <c r="I137" i="2"/>
  <c r="H137" i="2"/>
  <c r="G137" i="2"/>
  <c r="J136" i="2"/>
  <c r="J135" i="2"/>
  <c r="I135" i="2"/>
  <c r="H135" i="2"/>
  <c r="J134" i="2"/>
  <c r="I134" i="2"/>
  <c r="H134" i="2"/>
  <c r="J133" i="2"/>
  <c r="I133" i="2"/>
  <c r="H133" i="2"/>
  <c r="J132" i="2"/>
  <c r="J131" i="2"/>
  <c r="I131" i="2"/>
  <c r="H131" i="2"/>
  <c r="G131" i="2"/>
  <c r="J130" i="2"/>
  <c r="I130" i="2"/>
  <c r="H130" i="2"/>
  <c r="G130" i="2"/>
  <c r="I129" i="2"/>
  <c r="H129" i="2"/>
  <c r="G129" i="2"/>
  <c r="J128" i="2"/>
  <c r="J127" i="2"/>
  <c r="I127" i="2"/>
  <c r="H127" i="2"/>
  <c r="G127" i="2"/>
  <c r="I126" i="2"/>
  <c r="H126" i="2"/>
  <c r="G126" i="2"/>
  <c r="I125" i="2"/>
  <c r="H125" i="2"/>
  <c r="G125" i="2"/>
  <c r="J124" i="2"/>
  <c r="J123" i="2"/>
  <c r="I123" i="2"/>
  <c r="H123" i="2"/>
  <c r="G123" i="2"/>
  <c r="J122" i="2"/>
  <c r="J121" i="2"/>
  <c r="I121" i="2"/>
  <c r="H121" i="2"/>
  <c r="G121" i="2"/>
  <c r="J120" i="2"/>
  <c r="I120" i="2"/>
  <c r="H120" i="2"/>
  <c r="G120" i="2"/>
  <c r="J119" i="2"/>
  <c r="I119" i="2"/>
  <c r="H119" i="2"/>
  <c r="G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I99" i="2"/>
  <c r="H99" i="2"/>
  <c r="G99" i="2"/>
  <c r="J97" i="2"/>
  <c r="J96" i="2"/>
  <c r="I96" i="2"/>
  <c r="H96" i="2"/>
  <c r="J95" i="2"/>
  <c r="I95" i="2"/>
  <c r="H95" i="2"/>
  <c r="J94" i="2"/>
  <c r="I94" i="2"/>
  <c r="H94" i="2"/>
  <c r="J93" i="2"/>
  <c r="I93" i="2"/>
  <c r="H93" i="2"/>
  <c r="J91" i="2"/>
  <c r="J90" i="2"/>
  <c r="I90" i="2"/>
  <c r="H90" i="2"/>
  <c r="J89" i="2"/>
  <c r="I89" i="2"/>
  <c r="H89" i="2"/>
  <c r="J88" i="2"/>
  <c r="I88" i="2"/>
  <c r="H88" i="2"/>
  <c r="J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J80" i="2"/>
  <c r="J79" i="2"/>
  <c r="I79" i="2"/>
  <c r="H79" i="2"/>
  <c r="J78" i="2"/>
  <c r="I78" i="2"/>
  <c r="H78" i="2"/>
  <c r="J77" i="2"/>
  <c r="I77" i="2"/>
  <c r="H77" i="2"/>
  <c r="J76" i="2"/>
  <c r="J75" i="2"/>
  <c r="I75" i="2"/>
  <c r="H75" i="2"/>
  <c r="G75" i="2"/>
  <c r="J74" i="2"/>
  <c r="I74" i="2"/>
  <c r="H74" i="2"/>
  <c r="G74" i="2"/>
  <c r="J73" i="2"/>
  <c r="J72" i="2"/>
  <c r="I72" i="2"/>
  <c r="H72" i="2"/>
  <c r="G72" i="2"/>
  <c r="J71" i="2"/>
  <c r="I71" i="2"/>
  <c r="H71" i="2"/>
  <c r="G71" i="2"/>
  <c r="J70" i="2"/>
  <c r="I70" i="2"/>
  <c r="H70" i="2"/>
  <c r="G70" i="2"/>
  <c r="J68" i="2"/>
  <c r="J67" i="2"/>
  <c r="I67" i="2"/>
  <c r="H67" i="2"/>
  <c r="G67" i="2"/>
  <c r="J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J59" i="2"/>
  <c r="J58" i="2"/>
  <c r="I58" i="2"/>
  <c r="H58" i="2"/>
  <c r="G58" i="2"/>
  <c r="J57" i="2"/>
  <c r="I57" i="2"/>
  <c r="H57" i="2"/>
  <c r="G57" i="2"/>
  <c r="J56" i="2"/>
  <c r="I56" i="2"/>
  <c r="H56" i="2"/>
  <c r="G56" i="2"/>
  <c r="J55" i="2"/>
  <c r="I55" i="2"/>
  <c r="H55" i="2"/>
  <c r="G55" i="2"/>
  <c r="J54" i="2"/>
  <c r="J53" i="2"/>
  <c r="I53" i="2"/>
  <c r="H53" i="2"/>
  <c r="G53" i="2"/>
  <c r="J52" i="2"/>
  <c r="I52" i="2"/>
  <c r="H52" i="2"/>
  <c r="G52" i="2"/>
  <c r="J51" i="2"/>
  <c r="I51" i="2"/>
  <c r="H51" i="2"/>
  <c r="G51" i="2"/>
  <c r="J50" i="2"/>
  <c r="I50" i="2"/>
  <c r="H50" i="2"/>
  <c r="G50" i="2"/>
  <c r="J49" i="2"/>
  <c r="J48" i="2"/>
  <c r="I48" i="2"/>
  <c r="H48" i="2"/>
  <c r="G48" i="2"/>
  <c r="J47" i="2"/>
  <c r="I47" i="2"/>
  <c r="H47" i="2"/>
  <c r="G47" i="2"/>
  <c r="J46" i="2"/>
  <c r="I46" i="2"/>
  <c r="H46" i="2"/>
  <c r="G46" i="2"/>
  <c r="J45" i="2"/>
  <c r="I45" i="2"/>
  <c r="H45" i="2"/>
  <c r="G45" i="2"/>
  <c r="J44" i="2"/>
  <c r="I44" i="2"/>
  <c r="H44" i="2"/>
  <c r="G44" i="2"/>
  <c r="J43" i="2"/>
  <c r="J42" i="2"/>
  <c r="J41" i="2"/>
  <c r="J40" i="2"/>
  <c r="J39" i="2"/>
  <c r="J38" i="2"/>
  <c r="I38" i="2"/>
  <c r="H38" i="2"/>
  <c r="G38" i="2"/>
  <c r="J37" i="2"/>
  <c r="J36" i="2"/>
  <c r="I36" i="2"/>
  <c r="H36" i="2"/>
  <c r="G36" i="2"/>
  <c r="J35" i="2"/>
  <c r="J34" i="2"/>
  <c r="I34" i="2"/>
  <c r="H34" i="2"/>
  <c r="G34" i="2"/>
  <c r="J33" i="2"/>
  <c r="I33" i="2"/>
  <c r="H33" i="2"/>
  <c r="G33" i="2"/>
  <c r="J32" i="2"/>
  <c r="J31" i="2"/>
  <c r="I31" i="2"/>
  <c r="H31" i="2"/>
  <c r="G31" i="2"/>
  <c r="J30" i="2"/>
  <c r="J29" i="2"/>
  <c r="I29" i="2"/>
  <c r="H29" i="2"/>
  <c r="G29" i="2"/>
  <c r="J28" i="2"/>
  <c r="I28" i="2"/>
  <c r="H28" i="2"/>
  <c r="G28" i="2"/>
  <c r="J27" i="2"/>
  <c r="I27" i="2"/>
  <c r="H27" i="2"/>
  <c r="G27" i="2"/>
  <c r="J26" i="2"/>
  <c r="I26" i="2"/>
  <c r="H26" i="2"/>
  <c r="G26" i="2"/>
  <c r="J25" i="2"/>
  <c r="I25" i="2"/>
  <c r="H25" i="2"/>
  <c r="G25" i="2"/>
  <c r="J24" i="2"/>
  <c r="J23" i="2"/>
  <c r="J22" i="2"/>
  <c r="J21" i="2"/>
  <c r="J20" i="2"/>
  <c r="J19" i="2"/>
  <c r="J18" i="2"/>
  <c r="J17" i="2"/>
  <c r="I17" i="2"/>
  <c r="H17" i="2"/>
  <c r="G17" i="2"/>
  <c r="J16" i="2"/>
  <c r="I16" i="2"/>
  <c r="H16" i="2"/>
  <c r="G16" i="2"/>
  <c r="J15" i="2"/>
  <c r="I15" i="2"/>
  <c r="H15" i="2"/>
  <c r="G15" i="2"/>
  <c r="J14" i="2"/>
  <c r="I14" i="2"/>
  <c r="H14" i="2"/>
  <c r="G14" i="2"/>
  <c r="J13" i="2"/>
  <c r="I13" i="2"/>
  <c r="H13" i="2"/>
  <c r="G13" i="2"/>
  <c r="J12" i="2"/>
  <c r="I12" i="2"/>
  <c r="H12" i="2"/>
  <c r="G12" i="2"/>
  <c r="J11" i="2"/>
  <c r="I11" i="2"/>
  <c r="H11" i="2"/>
  <c r="G11" i="2"/>
  <c r="E67" i="1"/>
  <c r="D67" i="1"/>
  <c r="C67" i="1"/>
  <c r="E65" i="1"/>
  <c r="G64" i="1"/>
  <c r="G63" i="1"/>
  <c r="G61" i="1"/>
  <c r="E61" i="1"/>
  <c r="D61" i="1"/>
  <c r="G60" i="1"/>
  <c r="G59" i="1"/>
  <c r="G57" i="1"/>
  <c r="E57" i="1"/>
  <c r="D57" i="1"/>
  <c r="C57" i="1"/>
  <c r="G55" i="1"/>
  <c r="G54" i="1"/>
  <c r="G53" i="1"/>
  <c r="G52" i="1"/>
  <c r="G51" i="1"/>
  <c r="G50" i="1"/>
  <c r="G49" i="1"/>
  <c r="G48" i="1"/>
  <c r="G46" i="1"/>
  <c r="G45" i="1"/>
  <c r="G44" i="1"/>
  <c r="G43" i="1"/>
  <c r="G42" i="1"/>
  <c r="G40" i="1"/>
  <c r="E40" i="1"/>
  <c r="D40" i="1"/>
  <c r="C40" i="1"/>
  <c r="G39" i="1"/>
  <c r="F39" i="1"/>
  <c r="E39" i="1"/>
  <c r="D39" i="1"/>
  <c r="C39" i="1"/>
  <c r="G38" i="1"/>
  <c r="E38" i="1"/>
  <c r="D38" i="1"/>
  <c r="C38" i="1"/>
  <c r="G37" i="1"/>
  <c r="G36" i="1"/>
  <c r="G35" i="1"/>
  <c r="G34" i="1"/>
  <c r="G33" i="1"/>
  <c r="G32" i="1"/>
  <c r="G31" i="1"/>
  <c r="G30" i="1"/>
  <c r="G29" i="1"/>
  <c r="E27" i="1"/>
  <c r="G24" i="1"/>
  <c r="G23" i="1"/>
  <c r="G22" i="1"/>
  <c r="F19" i="1"/>
  <c r="E19" i="1"/>
  <c r="D19" i="1"/>
  <c r="C19" i="1"/>
  <c r="G18" i="1"/>
  <c r="G17" i="1"/>
  <c r="E17" i="1"/>
  <c r="D17" i="1"/>
  <c r="C17" i="1"/>
  <c r="G16" i="1"/>
  <c r="E16" i="1"/>
  <c r="D16" i="1"/>
  <c r="C16" i="1"/>
  <c r="G15" i="1"/>
  <c r="G14" i="1"/>
  <c r="G13" i="1"/>
  <c r="G12" i="1"/>
  <c r="E12" i="1"/>
  <c r="D12" i="1"/>
  <c r="C12" i="1"/>
  <c r="G11" i="1"/>
  <c r="E11" i="1"/>
  <c r="D11" i="1"/>
  <c r="C11" i="1"/>
</calcChain>
</file>

<file path=xl/sharedStrings.xml><?xml version="1.0" encoding="utf-8"?>
<sst xmlns="http://schemas.openxmlformats.org/spreadsheetml/2006/main" count="1172" uniqueCount="457">
  <si>
    <t>Налог на доходы физических лиц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</si>
  <si>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</si>
  <si>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</si>
  <si>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</si>
  <si>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</si>
  <si>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Безвозмездные поступления от других бюджетов бюджетной системы Российской Федерации</t>
  </si>
  <si>
    <t>1 00 00000 00 0000 000</t>
  </si>
  <si>
    <t>1 01 00000 00 0000 000</t>
  </si>
  <si>
    <t>1 01 02000 01 0000 110</t>
  </si>
  <si>
    <t>2 00 00000 00 0000 000</t>
  </si>
  <si>
    <t>Наименование доходов</t>
  </si>
  <si>
    <t>Код бюджетной классификации Российской Федерации</t>
  </si>
  <si>
    <t>ГОСУДАРСТВЕННАЯ ПОШЛИНА</t>
  </si>
  <si>
    <t>Дотации бюджетам субъектов Российской Федерации и муниципальных образований</t>
  </si>
  <si>
    <t>НАЛОГОВЫЕ И НЕНАЛОГОВЫЕ ДОХОДЫ</t>
  </si>
  <si>
    <t>ВСЕГО ДОХОДОВ</t>
  </si>
  <si>
    <t>Налог на имущество физических лиц</t>
  </si>
  <si>
    <t>Земельный налог</t>
  </si>
  <si>
    <t>1 06 06000 00 0000 110</t>
  </si>
  <si>
    <t>1 08 04020 01 0000 110</t>
  </si>
  <si>
    <t>1 11 05035 10 0000 120</t>
  </si>
  <si>
    <t>1 06 00000 00 0000 000</t>
  </si>
  <si>
    <t>1 06 01000 00 0000 110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</si>
  <si>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</si>
  <si>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1 08 00000 00 0000 000</t>
  </si>
  <si>
    <t>1 11 00000 00 0000 000</t>
  </si>
  <si>
    <t>2 02 00000 00 0000 000</t>
  </si>
  <si>
    <t>2 02 30000 00 0000 150</t>
  </si>
  <si>
    <t>из них:</t>
  </si>
  <si>
    <t>Иные межбюджетные трансферты бюджетам субъектов Российской Федерации и муниципальных образований</t>
  </si>
  <si>
    <t>2 02 10000 00 0000 150</t>
  </si>
  <si>
    <t>2 02 40000 00 0000 150</t>
  </si>
  <si>
    <t>1 06 06040 00 0000 110</t>
  </si>
  <si>
    <t>Земельный налог с физических лиц</t>
  </si>
  <si>
    <t>1 06 06030 00 0000 110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</si>
  <si>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</si>
  <si>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</si>
  <si>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</si>
  <si>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</si>
  <si>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</si>
  <si>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</si>
  <si>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</si>
  <si>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</si>
  <si>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2 02 15001 10 0000 150</t>
  </si>
  <si>
    <t>Дотации бюджетам сельских поселений на поддержку мер по обеспечению сбалансированности бюджетов</t>
  </si>
  <si>
    <t>2 02 15002 10 0000 150</t>
  </si>
  <si>
    <t>Прочие дотации бюджетам сельских поселений</t>
  </si>
  <si>
    <t>2 02 19999 10 0000 150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</si>
  <si>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</si>
  <si>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</si>
  <si>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</si>
  <si>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</si>
  <si>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</si>
  <si>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</si>
  <si>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</si>
  <si>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2 02 25467 10 0000 150</t>
  </si>
  <si>
    <t>Субсидии бюджетам сельских поселений на поддержку отрасли культуры</t>
  </si>
  <si>
    <t>2 02 25519 10 0000 150</t>
  </si>
  <si>
    <t>Субсидии бюджетам сельских поселений на реализацию программ формирования современной городской среды</t>
  </si>
  <si>
    <t>2 02 25555 10 0000 150</t>
  </si>
  <si>
    <t>Субсидии бюджетам сельских поселений на обеспечение комплексного развития сельских территорий</t>
  </si>
  <si>
    <t>2 02 25576 10 0000 150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</si>
  <si>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</si>
  <si>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2 02 27112 10 0000 150</t>
  </si>
  <si>
    <t>Прочие субсидии бюджетам сельских поселений</t>
  </si>
  <si>
    <t>2 02 29999 10 0000 150</t>
  </si>
  <si>
    <t>2 02 35118 10 0000 150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</si>
  <si>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</si>
  <si>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</si>
  <si>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Прочие межбюджетные трансферты, передаваемые бюджетам сельских поселений</t>
  </si>
  <si>
    <t>2 02 49999 10 0000 150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</si>
  <si>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</si>
  <si>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</si>
  <si>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</si>
  <si>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</si>
  <si>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</si>
  <si>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</si>
  <si>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</si>
  <si>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</si>
  <si>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</si>
  <si>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</si>
  <si>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</si>
  <si>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1 14 06025 10 0000 430</t>
  </si>
  <si>
    <t>НАЛОГИ НА СОВОКУПНЫЙ ДОХОД</t>
  </si>
  <si>
    <t>1 05 00000 00 0000 000</t>
  </si>
  <si>
    <t>Единый сельскохозяйственный налог</t>
  </si>
  <si>
    <t>1 05 03010 01 0000 110</t>
  </si>
  <si>
    <t>1 16 00000 00 0000 000</t>
  </si>
  <si>
    <t>ШТРАФЫ, САНКЦИИ, ВОЗМЕЩЕНИЕ УЩЕРБА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</si>
  <si>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</si>
  <si>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</si>
  <si>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</si>
  <si>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</si>
  <si>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(ПРИМЕР для сельского поселения. Перечень примерных доходов  не является исчерпывающим и может быть как дополнен, так и сокращен в зависимости от прогнозируемых поступлений собственных налоговых и неналоговых доходов, а также от перечня видов межбюджетных трансфертов, получаемых поселением из областного бюджета  и бюджета муниципального района)</t>
  </si>
  <si>
    <t>к решению Совета депутатов</t>
  </si>
  <si>
    <t xml:space="preserve">сельского поселения "Липовское"  </t>
  </si>
  <si>
    <t xml:space="preserve">Вельского муниципального района Архангельской области </t>
  </si>
  <si>
    <t>Земельный налог с организаций</t>
  </si>
  <si>
    <t>План</t>
  </si>
  <si>
    <t>уточненный план</t>
  </si>
  <si>
    <t>исполнение</t>
  </si>
  <si>
    <t>% исполнения</t>
  </si>
  <si>
    <t>Приложение № 1</t>
  </si>
  <si>
    <t>Единая субвенция бюджетам сельских поселений</t>
  </si>
  <si>
    <t>2 02 39998 10 0000 150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</si>
  <si>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</si>
  <si>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</si>
  <si>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1 09 04053 10 1000 110</t>
  </si>
  <si>
    <t>1 09 00000 00 0000 000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</si>
  <si>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</si>
  <si>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 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</si>
  <si>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Исполнение по доходам бюджета сельского поселения "Липовское" Вельского муниципального района Архангельской области  за 1 квартал 2024 год </t>
  </si>
  <si>
    <t xml:space="preserve">Дотации бюджетам сельских поселений на выравнивание бюджетной обеспеченности 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</si>
  <si>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проценто, начисленных на излишне взысканные суммы</t>
  </si>
  <si>
    <t>2 08 05000 10 0000 150</t>
  </si>
  <si>
    <t>2 08 00000 00 0000 000</t>
  </si>
  <si>
    <t>Сумма, рублей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</si>
  <si>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</si>
  <si>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Исполнение по ведомственной структуре расходов  бюджета сельского поселения "Липовское"  Вельского муниципального района Архангельской области за 1 квартал 2024 года</t>
  </si>
  <si>
    <r>
      <rPr>
        <b/>
        <i/>
        <sz val="12"/>
        <color rgb="FF000000"/>
        <rFont val="Times New Roman"/>
        <family val="1"/>
        <charset val="204"/>
      </rPr>
      <t>(ПРИМЕР для бюджета поселения, имеющего муниципальные программы!!</t>
    </r>
    <r>
      <rPr>
        <i/>
        <sz val="12"/>
        <color rgb="FF000000"/>
        <rFont val="Times New Roman"/>
        <family val="1"/>
        <charset val="204"/>
      </rPr>
      <t>! ВСЕ НАИМЕНОВАНИЯ  и КОДЫ РАСХОДОВ  ЦЕЛЕВЫХ СТАТЕЙ УСЛОВНЫЕ!!!  Перечень расходов и кодов бюджетной классификации устанавливается в зависимости от наличия соответствующих расходов местного бюджета, в том числе муниципальных программ)</t>
    </r>
  </si>
  <si>
    <t>Наименование показателей</t>
  </si>
  <si>
    <t>Глава</t>
  </si>
  <si>
    <t>Раз-дел</t>
  </si>
  <si>
    <t>Под-раздел</t>
  </si>
  <si>
    <t>Целевая статья</t>
  </si>
  <si>
    <t>Вид расхо-дов</t>
  </si>
  <si>
    <t>план</t>
  </si>
  <si>
    <t>Администрация сельского поселения "Липовское"  Вельского муниципального района Архангельской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</si>
  <si>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</si>
  <si>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</si>
  <si>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</si>
  <si>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</si>
  <si>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</si>
  <si>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</si>
  <si>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 xml:space="preserve">           71 0 00 00000</t>
  </si>
  <si>
    <t xml:space="preserve">Глава муниципального образования </t>
  </si>
  <si>
    <t xml:space="preserve">           71 1 00 00000</t>
  </si>
  <si>
    <t>Расходы на содержание органов местного самоуправления и обеспечение их функций</t>
  </si>
  <si>
    <t xml:space="preserve">          71 1 00 90010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</si>
  <si>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</si>
  <si>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71 1 00 90010</t>
  </si>
  <si>
    <t>Расходы на выплаты персоналу государственных (муниципальных) органов</t>
  </si>
  <si>
    <t xml:space="preserve">    71 1 00 90010</t>
  </si>
  <si>
    <t>Административная комиссия</t>
  </si>
  <si>
    <t>04</t>
  </si>
  <si>
    <t>Осуществление государственных полномочий в сфере административных правонарушений</t>
  </si>
  <si>
    <t>(код целевой статьи) 61 0 00 00000</t>
  </si>
  <si>
    <t>Закупка товаров, работ и услуг для обеспечения государственных (муниципальных) нужд</t>
  </si>
  <si>
    <t>(код целевой статьи) 61 2 00 00000</t>
  </si>
  <si>
    <t>Иные закупки товаров, работ и услуг для обеспечения государственных (муниципальных) нужд</t>
  </si>
  <si>
    <t>(код целевой статьи с направлением расходов)                     61 2 00 80010</t>
  </si>
  <si>
    <t>03</t>
  </si>
  <si>
    <t>(код целевой статьи с направлением расходов)                      61 2 00 80010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</si>
  <si>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</si>
  <si>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непрограммные расходы в области общегосударственных вопросов </t>
  </si>
  <si>
    <t>61 0 00 00000</t>
  </si>
  <si>
    <t>Единая субвенция местным бюджетам</t>
  </si>
  <si>
    <t>61 0 00 78790</t>
  </si>
  <si>
    <t>Осуществление   государственных   полномочий в    сфере
административных правонарушений</t>
  </si>
  <si>
    <t>61 0 00 78793</t>
  </si>
  <si>
    <t xml:space="preserve">Обеспечение функционирования органов местного самоуправления </t>
  </si>
  <si>
    <t xml:space="preserve"> 75 0 00 00000</t>
  </si>
  <si>
    <t>Местная администрация</t>
  </si>
  <si>
    <t xml:space="preserve"> 75 0 00 90010</t>
  </si>
  <si>
    <t xml:space="preserve">    75 0 00 90010</t>
  </si>
  <si>
    <t xml:space="preserve">     75 0 00 90010</t>
  </si>
  <si>
    <t>Иные бюджетные ассигнования</t>
  </si>
  <si>
    <t xml:space="preserve">      75 0 00 90010</t>
  </si>
  <si>
    <t>Уплата налогов, сборов и иных платежей</t>
  </si>
  <si>
    <t xml:space="preserve">   75 0 00 90010</t>
  </si>
  <si>
    <t xml:space="preserve">     61 4 00 00000</t>
  </si>
  <si>
    <t xml:space="preserve">         61 4 00 80020</t>
  </si>
  <si>
    <t xml:space="preserve">   61 4 00 80020</t>
  </si>
  <si>
    <t xml:space="preserve">    61 4 00 80020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</si>
  <si>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</si>
  <si>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</si>
  <si>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контрольно-счетной палаты</t>
  </si>
  <si>
    <t>74 0 00 00000</t>
  </si>
  <si>
    <t xml:space="preserve">Муниципальный финансовый контроль </t>
  </si>
  <si>
    <t>74 3 00 00000</t>
  </si>
  <si>
    <t>Передача части полномочий по решению вопросов местного значения в соответствии с заключенными соглашениями</t>
  </si>
  <si>
    <t>74 3 00 99020</t>
  </si>
  <si>
    <t>Межбюджетные трансферты</t>
  </si>
  <si>
    <t>Иные межбюджетные трансферты</t>
  </si>
  <si>
    <t>Резервные фонды</t>
  </si>
  <si>
    <t>11</t>
  </si>
  <si>
    <t>Резервный фонд</t>
  </si>
  <si>
    <t>76 0 00 00000</t>
  </si>
  <si>
    <t xml:space="preserve">Резервный фонд администрации муниципального образования </t>
  </si>
  <si>
    <t>76 0 00 91200</t>
  </si>
  <si>
    <t>Резервные средства</t>
  </si>
  <si>
    <t>Другие общегосударственные вопросы</t>
  </si>
  <si>
    <t>13</t>
  </si>
  <si>
    <t>Муниципальная программа "Совершенствование муниципальной информационной системы на 2022-2024 годы"</t>
  </si>
  <si>
    <t>01 0 00 00000</t>
  </si>
  <si>
    <r>
      <rPr>
        <sz val="12"/>
        <color rgb="FF000000"/>
        <rFont val="Times New Roman"/>
        <family val="1"/>
        <charset val="204"/>
      </rP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реализацию муниципальной программы</t>
    </r>
  </si>
  <si>
    <t>01 0 00 90410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</si>
  <si>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</si>
  <si>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</si>
  <si>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</si>
  <si>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 xml:space="preserve">      62 0 00 00000</t>
  </si>
  <si>
    <t>Осуществление первичного воинского учета на территориях, где отсутствуют военные комиссариаты</t>
  </si>
  <si>
    <t xml:space="preserve">       62 0 00 51181</t>
  </si>
  <si>
    <t xml:space="preserve">   62 0 00 51181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</si>
  <si>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</si>
  <si>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</si>
  <si>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</si>
  <si>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пожарной безопасности на территории Липовского сельского поселения на 2022-2024 год"</t>
  </si>
  <si>
    <t xml:space="preserve">  03 0 00 00000</t>
  </si>
  <si>
    <t xml:space="preserve">Реализация мероприятий  в сфере обеспечения  пожарной безопасности" </t>
  </si>
  <si>
    <t xml:space="preserve">   03 0 00 91530</t>
  </si>
  <si>
    <t>Осуществление полномочий органа местного самоуправления в сфере пожарной безопасности</t>
  </si>
  <si>
    <t xml:space="preserve">    03 0 00 91530</t>
  </si>
  <si>
    <t xml:space="preserve">03 0 00 91530     </t>
  </si>
  <si>
    <t>непрограммные расходы в области нацональной безопасности и правоохранительной деятельности.</t>
  </si>
  <si>
    <t>63 0 00 00000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</si>
  <si>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</si>
  <si>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63 0 00 61520</t>
  </si>
  <si>
    <t>Национальная экономика</t>
  </si>
  <si>
    <t>Дорожное хозяйство (дорожные фонды)</t>
  </si>
  <si>
    <t>09</t>
  </si>
  <si>
    <t>Муниципальная программа МО "Вельский муниципальный район" "Поддержка в области дорожной деятельности и пассажирских автоперевозок"</t>
  </si>
  <si>
    <t>10 0 00 00000</t>
  </si>
  <si>
    <t>Подпрограмма "Развитие и совершенствование сети автомобильных дорог общего пользования местного значения в Вельском районе" Содержание автомобильных дорог общего пользования местного значенияи искусственных сооружений на них, а также других объектов транспортной инфраструктуры; мероприятия в сфере дорожного хозяйства</t>
  </si>
  <si>
    <t>10 1 01 83020</t>
  </si>
  <si>
    <t xml:space="preserve">Закупка товаров, работ и услуг для обеспечения государственных (муниципальных) нужд                   </t>
  </si>
  <si>
    <t>Ремонт автомобильных дорог общего пользования местного значения и искуственных сооружений на них</t>
  </si>
  <si>
    <t>10 1 02 00000</t>
  </si>
  <si>
    <t>Мероприятия в сфере дорожного хозяйства</t>
  </si>
  <si>
    <t>10 1 02 83020</t>
  </si>
  <si>
    <t>Другие вопросы в области национальной экономики</t>
  </si>
  <si>
    <t>12</t>
  </si>
  <si>
    <t>Мероприятия в сфере землеустройства и землепользования</t>
  </si>
  <si>
    <t>Осуществление мероприятий в сфере землеустройства и землепользования</t>
  </si>
  <si>
    <t>76 0 00 91210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</si>
  <si>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</si>
  <si>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</si>
  <si>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</si>
  <si>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</si>
  <si>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(код целевой статьи)          67 0 00 00000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</si>
  <si>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</si>
  <si>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</si>
  <si>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</si>
  <si>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</si>
  <si>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Осуществление мероприятий в сфере жилищного хозяйства  за счет средств бюджета поселения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</si>
  <si>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</si>
  <si>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</si>
  <si>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</si>
  <si>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</si>
  <si>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</si>
  <si>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</si>
  <si>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</si>
  <si>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Коммунальное хозяйство</t>
  </si>
  <si>
    <t xml:space="preserve">Мероприятия в сфере коммунального хозяйства </t>
  </si>
  <si>
    <t>(код целевой статьи)          68 0 00 00000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</si>
  <si>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</si>
  <si>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</si>
  <si>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</si>
  <si>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Осуществление мероприятий в сфере коммунального хозяйства  за счет средств бюджета поселения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</si>
  <si>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</si>
  <si>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</si>
  <si>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</si>
  <si>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Благоустройство</t>
  </si>
  <si>
    <t>Муниципальная программа сельского поселения «Липовское» Благоустройство территории Липовского сельского поселения на 2022-2024 год».</t>
  </si>
  <si>
    <t>02 0 00 00000</t>
  </si>
  <si>
    <t>Реализация мероприятий муниципальной программы по благоустройству поселения</t>
  </si>
  <si>
    <t>02 0 00 93530</t>
  </si>
  <si>
    <t xml:space="preserve">  02 0 00 93530</t>
  </si>
  <si>
    <t>Муниципальная программа сельского поселения «Липовское» Борьба с борщевиком Сосновского на территории Липовского сельского поселения на 2022-2024 год».</t>
  </si>
  <si>
    <t>04 0 00 00000</t>
  </si>
  <si>
    <t>04 0 00 93530</t>
  </si>
  <si>
    <t>Муниципальная программа МО "Вельский муниципальный район" "Жилищно-коммунальное хозяйство и благоустройство Вельского муниципального района"</t>
  </si>
  <si>
    <t>16 0 00 00000</t>
  </si>
  <si>
    <t>Мероприятия по организации накопления и транспортировке ТКО</t>
  </si>
  <si>
    <t>16 0 05 00000</t>
  </si>
  <si>
    <t>16 0 05 83530</t>
  </si>
  <si>
    <t>Мероприятия по организации и содержанию мест захоронения на территории сельских поселений</t>
  </si>
  <si>
    <t>16 0 06 00000</t>
  </si>
  <si>
    <t>Мероприятия в области благоустройства территорий</t>
  </si>
  <si>
    <t>16 0 06 83530</t>
  </si>
  <si>
    <t>Непрограммные расходы в области благоустройства</t>
  </si>
  <si>
    <t xml:space="preserve"> 82 0 00 0000</t>
  </si>
  <si>
    <t>Мероприятия в сфере благоустройства</t>
  </si>
  <si>
    <t xml:space="preserve"> 82 0 00 93530</t>
  </si>
  <si>
    <t>(код целевой статьи с направлением расходов)                                69 0 00 80130</t>
  </si>
  <si>
    <t>Осуществление прочих мероприятий по благоустройству поселений за счет средств бюджета поселения</t>
  </si>
  <si>
    <t xml:space="preserve">     82 0 00 93530</t>
  </si>
  <si>
    <t xml:space="preserve">      82 0 00 93530</t>
  </si>
  <si>
    <t>Образование</t>
  </si>
  <si>
    <t>07</t>
  </si>
  <si>
    <t xml:space="preserve">Молодежная политика </t>
  </si>
  <si>
    <t>Муниципальная программа "Молодежь поселения"</t>
  </si>
  <si>
    <t>(код целевой статьи) 03 0 00 00000</t>
  </si>
  <si>
    <t>Осуществление мероприятий для детей и молодежи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</si>
  <si>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</si>
  <si>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</si>
  <si>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 xml:space="preserve">Культура, кинематография </t>
  </si>
  <si>
    <t>08</t>
  </si>
  <si>
    <t>Культура</t>
  </si>
  <si>
    <t>Муниципальная программа "Культура в поселении"</t>
  </si>
  <si>
    <t>(код целевой статьи)          04 0 00 00000</t>
  </si>
  <si>
    <t>Расходы на обеспечение деятельности подведомственных учреждений</t>
  </si>
  <si>
    <t>(код целевой статьи с направлением расходов)                             04 0 00 84000</t>
  </si>
  <si>
    <t>Предоставление субсидий бюджетным, автономным учреждениям и иным некоммерческим организациям</t>
  </si>
  <si>
    <t>(код целевой статьи с направлением расходов)                            04 0 00 84000</t>
  </si>
  <si>
    <t>600</t>
  </si>
  <si>
    <t>Субсидии бюджетным учреждениям</t>
  </si>
  <si>
    <t>610</t>
  </si>
  <si>
    <t>Другие вопросы в области окружающей среды</t>
  </si>
  <si>
    <t>00 0 00 00000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</si>
  <si>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района";Ликвидация мест несанкционированного размещения отходов.</t>
  </si>
  <si>
    <t>18 0 00 00000</t>
  </si>
  <si>
    <t>Мероприятия в сфере охраны окружающей среды</t>
  </si>
  <si>
    <t>18 0 05 00000</t>
  </si>
  <si>
    <t>18 0 05 81600</t>
  </si>
  <si>
    <t>200</t>
  </si>
  <si>
    <t>240</t>
  </si>
  <si>
    <t>Социальная политика</t>
  </si>
  <si>
    <t>Пенсионное обеспечение</t>
  </si>
  <si>
    <t xml:space="preserve">Расходы на пенсионные выплаты </t>
  </si>
  <si>
    <t xml:space="preserve"> 75 0 00 97010</t>
  </si>
  <si>
    <t>Социальное обеспечение и иные выплаты населению</t>
  </si>
  <si>
    <t xml:space="preserve">  75 0 00 97010</t>
  </si>
  <si>
    <t>Социальные выплаты гражданам, кроме публичных нормативных социальных выплат</t>
  </si>
  <si>
    <t>условно утверждаемые (утвержденные) расходы</t>
  </si>
  <si>
    <t>Физическая культура и спорт</t>
  </si>
  <si>
    <t>Массовый спорт</t>
  </si>
  <si>
    <t>Мероприятия в сфере физической культуры и спорта</t>
  </si>
  <si>
    <t>(код целевой статьи)              71 0 00 00000</t>
  </si>
  <si>
    <t>Осуществление мероприятий в сфере физической культуры и спорта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</si>
  <si>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</si>
  <si>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</si>
  <si>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</si>
  <si>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ВСЕГО РАСХОДОВ</t>
  </si>
  <si>
    <t xml:space="preserve">Приложение № 3
к решению Совета (Собрания) депутатов 
муниципального образования
«_________________________»
Приложение № 3 </t>
  </si>
  <si>
    <t xml:space="preserve">к решению Совета депутатов </t>
  </si>
  <si>
    <t>Исполнение по распределению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"Липовское"  Вельского муниципального района Архангельской области за 1 квартал 2024 года</t>
  </si>
  <si>
    <t>Вид рас-ходов</t>
  </si>
  <si>
    <t xml:space="preserve">I. МУНИЦИПАЛЬНЫЕ ПРОГРАММЫ </t>
  </si>
  <si>
    <t>1. Муниципальная программа "Совершенствование муниципальной информационной системы на 2022-2024 годы"</t>
  </si>
  <si>
    <r>
      <rPr>
        <sz val="12"/>
        <color rgb="FF000000"/>
        <rFont val="Times New Roman"/>
        <family val="1"/>
        <charset val="204"/>
      </rPr>
      <t xml:space="preserve">Осуществление мероприятий,  </t>
    </r>
    <r>
      <rPr>
        <sz val="12"/>
        <color rgb="FF000000"/>
        <rFont val="Times New Roman"/>
        <family val="1"/>
        <charset val="204"/>
      </rPr>
      <t>направленных на снижение числа правонарушений</t>
    </r>
  </si>
  <si>
    <t>2. Муниципальная программа "Обеспечение пожарной безопасности на территории Липовского сельского поселения на 2022-2024 г</t>
  </si>
  <si>
    <t>03 0 00 00000</t>
  </si>
  <si>
    <t xml:space="preserve">Подпрограмма "Реализация мероприятий  в сфере обеспечения  пожарной безопасности" </t>
  </si>
  <si>
    <t>03 0 00 91530</t>
  </si>
  <si>
    <t>Подпрограмма "Добровольная пожарная охрана"</t>
  </si>
  <si>
    <t>Субсидии некоммерческим организациям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</si>
  <si>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</si>
  <si>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</si>
  <si>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>(код целевой статьи с кодом подпрограммы и направлением расходов)                            02 2 00 82000</t>
  </si>
  <si>
    <t>3. Муниципальная программа сельского поселения «Липовское»Благоустройство территории Липовского сельского поселения на 2229-2024 год».</t>
  </si>
  <si>
    <t xml:space="preserve"> 02 0 00 93530</t>
  </si>
  <si>
    <t>Муниципальная программа сельского поселения «Липовское»Борьба с борщевиком Сосновского на территории Липовского сельского поселения на 2022-2024 год».</t>
  </si>
  <si>
    <t>II.Муниципальные программы МО "Вельский муниципальный район"</t>
  </si>
  <si>
    <t>Муниципальная программа МО "Вельский муниципальный район" "Поддержка в области дорожной деятельности и пассажирских автоперевозок "</t>
  </si>
  <si>
    <t>10 1 00 00000</t>
  </si>
  <si>
    <t>16 0 00 83530</t>
  </si>
  <si>
    <t xml:space="preserve">16 0 06 83530 </t>
  </si>
  <si>
    <t xml:space="preserve"> 18 0 00 00000</t>
  </si>
  <si>
    <t>II. НЕПРОГРАММНЫЕ НАПРАВЛЕНИЯ ДЕЯТЕЛЬНОСТИ</t>
  </si>
  <si>
    <t>70 0 00 00000</t>
  </si>
  <si>
    <t>71 0 00 0000</t>
  </si>
  <si>
    <t>71 1 00 90010</t>
  </si>
  <si>
    <t>Представительный орган муниципального образования</t>
  </si>
  <si>
    <t>(код целевой статьи с направлением расходов) 61 2 00 80010</t>
  </si>
  <si>
    <t>(код целевой статьи с направлением расходов)                              61 2 00 80010</t>
  </si>
  <si>
    <t>75 0 00 00000</t>
  </si>
  <si>
    <t>75 0 00 90010</t>
  </si>
  <si>
    <t>непрограммные расходы в области общегосударственных вопросов</t>
  </si>
  <si>
    <t xml:space="preserve">  61 0 00 00000</t>
  </si>
  <si>
    <t>63 0 00 81520</t>
  </si>
  <si>
    <t xml:space="preserve">  74 3 00 00000</t>
  </si>
  <si>
    <t xml:space="preserve">Резервный фонд администрации сельского поселения </t>
  </si>
  <si>
    <t>Непрограммные расходы в области благоустройства и землепользования</t>
  </si>
  <si>
    <t>62 0 00 00000</t>
  </si>
  <si>
    <t>62 0 00  51181</t>
  </si>
  <si>
    <t>62 0 00 51181</t>
  </si>
  <si>
    <t>82 0 00 00000</t>
  </si>
  <si>
    <t>Капитальный ремонт и ремонт дворовых территорий, проездов к дворовым территориям  домов населенных пунктов</t>
  </si>
  <si>
    <t>(код целевой статьи)           64 0 00 00000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</si>
  <si>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за счет  ассигнований муниципального дорожного фонда</t>
  </si>
  <si>
    <t>(код целевой статьи с направлением расходов)                                  64 0 00 80060</t>
  </si>
  <si>
    <t>(код целевой статьи с направлением расходов)                        64 0 00 80060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</si>
  <si>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</si>
  <si>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(код целевой статьи)      65 0 00 00000</t>
  </si>
  <si>
    <t>(код целевой статьи с направлением расходов)                 65 0 00 80070</t>
  </si>
  <si>
    <t>(код целевой статьи с направлением расходов) 65 0 00 80070</t>
  </si>
  <si>
    <t>(код целевой статьи с направлением расходов)                            65 0 00 80070</t>
  </si>
  <si>
    <t>(код целевой статьи с направлением расходов)                       67 0 00 80090</t>
  </si>
  <si>
    <t>(код целевой статьи с направлением расходов)                                    67 0 00 80090</t>
  </si>
  <si>
    <t>(код целевой статьи с направлением расходов)                             67 0 00 80090</t>
  </si>
  <si>
    <t>(код целевой статьи с направлением расходов)                               67 0 00 80100</t>
  </si>
  <si>
    <t>(код целевой статьи с направлением расходов)                                67 0 00 80100</t>
  </si>
  <si>
    <t>(код целевой статьи с направлением расходов)                                     67 0 00 80100</t>
  </si>
  <si>
    <t>(код целевой статьи с направлением расходов)                     67 0 00 80110</t>
  </si>
  <si>
    <t>(код целевой статьи с направлением расходов)                              68 0 00 80130</t>
  </si>
  <si>
    <t>(код целевой статьи с направлением расходов)                                68 0 00 80130</t>
  </si>
  <si>
    <t>(код целевой статьи с направлением расходов)                             68 0 00 80140</t>
  </si>
  <si>
    <t>(код целевой статьи)            69 0 00 00000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</si>
  <si>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</si>
  <si>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(код целевой статьи с направлением расходов)                                     69 0 00 80130</t>
  </si>
  <si>
    <t>(код целевой статьи с направлением расходов)                                    69 0 00 80130</t>
  </si>
  <si>
    <t>82 0 00 93530</t>
  </si>
  <si>
    <t>75 0 00 97010</t>
  </si>
  <si>
    <t>(код целевой статьи с направлением расходов)                      71 0 00 80170</t>
  </si>
  <si>
    <t>(код целевой статьи с направлением расходов)                  71 0 00 80170</t>
  </si>
  <si>
    <t>(код целевой статьи с направлением расходов)                              71 0 00 80170</t>
  </si>
  <si>
    <t>Приложение № 4</t>
  </si>
  <si>
    <t xml:space="preserve"> сельского поселения "Липовское"  </t>
  </si>
  <si>
    <t>Исполнение по распределению расходов  по разделам и подразделам бюджета сельского поселения "Липовское" Вельского муниципального района Архангельской области за 1 квартал 2024 года</t>
  </si>
  <si>
    <t>(ПРИМЕР!!!)</t>
  </si>
  <si>
    <t xml:space="preserve">Наименование разделов/подразделов </t>
  </si>
  <si>
    <t>Раздел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</si>
  <si>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</si>
  <si>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</si>
  <si>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</si>
  <si>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</si>
  <si>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охрана окружающей среды</t>
  </si>
  <si>
    <t>Другие вопрсы в области охраны окружающей среды</t>
  </si>
  <si>
    <r>
      <rPr>
        <sz val="10"/>
        <color rgb="FF000000"/>
        <rFont val="Times New Roman"/>
        <family val="1"/>
        <charset val="204"/>
      </rPr>
      <t>(</t>
    </r>
    <r>
      <rPr>
        <i/>
        <sz val="10"/>
        <color rgb="FF000000"/>
        <rFont val="Times New Roman"/>
        <family val="1"/>
        <charset val="204"/>
      </rPr>
      <t>итоги)</t>
    </r>
  </si>
  <si>
    <t>(итоги)</t>
  </si>
  <si>
    <t>условно утверждаемые (утвержденные)расходы</t>
  </si>
  <si>
    <t>Приложение № 6</t>
  </si>
  <si>
    <t>исполнение по источникам финансирования дефицита бюджета сельского поселения "Липовское"  Вельского муниципального района Архангельской области  за 1 квартал 2024 года</t>
  </si>
  <si>
    <t>(ПРИМЕР для сельского поселения, привлекающего кредиты кредитных организаций. Перечень источников финансирования дефицита бюджета может быть как дополнен, так и сокращен в зависимости от запланированных источников)</t>
  </si>
  <si>
    <t xml:space="preserve">Наименование 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</si>
  <si>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</si>
  <si>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</si>
  <si>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</si>
  <si>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</si>
  <si>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сельских поселений в валюте Российской Федерации</t>
  </si>
  <si>
    <t>000 01 02 00 00 10 0000 710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</si>
  <si>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</si>
  <si>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</si>
  <si>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бюджетами сельских поселений  кредитов от кредитных организаций в валюте Российской Федерации</t>
  </si>
  <si>
    <t>000 01 02 00 00 10 0000 810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</si>
  <si>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</si>
  <si>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</si>
  <si>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</si>
  <si>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</si>
  <si>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</si>
  <si>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</si>
  <si>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</si>
  <si>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</si>
  <si>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</si>
  <si>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</si>
  <si>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</si>
  <si>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</si>
  <si>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</si>
  <si>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</si>
  <si>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</si>
  <si>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</si>
  <si>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</si>
  <si>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</si>
  <si>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Итого</t>
  </si>
  <si>
    <t xml:space="preserve"> от 08.04.2024 г. № 101</t>
  </si>
  <si>
    <t xml:space="preserve"> от 08.04. 2024 г.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</si>
</sst>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0.0"/>
    <numFmt numFmtId="166" formatCode="0#"/>
    <numFmt numFmtId="167" formatCode="000000"/>
    <numFmt numFmtId="168" formatCode="[&lt;=999]000;[&lt;=9999]000\-00;000\-0000"/>
    <numFmt numFmtId="169" formatCode="0000"/>
  </numFmts>
  <fonts count="39" x14ac:knownFonts="1">
    <font>
      <sz val="10"/>
      <name val="Arial Cyr"/>
      <family val="2"/>
    </font>
    <font>
      <sz val="12"/>
      <name val="Times New Roman"/>
      <family val="1"/>
    </font>
    <font>
      <sz val="12"/>
      <name val="Arial Cyr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</font>
    <font>
      <sz val="10"/>
      <name val="Arial"/>
      <family val="2"/>
    </font>
    <font>
      <i/>
      <sz val="8"/>
      <name val="Times New Roman"/>
      <family val="1"/>
    </font>
    <font>
      <b/>
      <sz val="12"/>
      <name val="Arial"/>
      <family val="2"/>
    </font>
    <font>
      <sz val="10"/>
      <name val="Arial Cyr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42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7" fillId="26" borderId="1" applyNumberFormat="0" applyAlignment="0" applyProtection="0"/>
    <xf numFmtId="0" fontId="26" fillId="27" borderId="2" applyNumberFormat="0" applyAlignment="0" applyProtection="0"/>
    <xf numFmtId="0" fontId="25" fillId="27" borderId="1" applyNumberFormat="0" applyAlignment="0" applyProtection="0"/>
    <xf numFmtId="0" fontId="24" fillId="0" borderId="3" applyNumberFormat="0" applyFill="0" applyAlignment="0" applyProtection="0"/>
    <xf numFmtId="0" fontId="23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0" fillId="28" borderId="7" applyNumberFormat="0" applyAlignment="0" applyProtection="0"/>
    <xf numFmtId="0" fontId="19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7" fillId="30" borderId="0" applyNumberFormat="0" applyBorder="0" applyAlignment="0" applyProtection="0"/>
    <xf numFmtId="0" fontId="16" fillId="0" borderId="0" applyNumberFormat="0" applyFill="0" applyBorder="0" applyAlignment="0" applyProtection="0"/>
    <xf numFmtId="0" fontId="38" fillId="31" borderId="8" applyNumberFormat="0" applyFont="0" applyAlignment="0" applyProtection="0"/>
    <xf numFmtId="0" fontId="15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3" fillId="32" borderId="0" applyNumberFormat="0" applyBorder="0" applyAlignment="0" applyProtection="0"/>
  </cellStyleXfs>
  <cellXfs count="258">
    <xf numFmtId="0" fontId="0" fillId="0" borderId="0" xfId="0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>
      <alignment horizontal="right"/>
    </xf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5" fillId="0" borderId="11" xfId="0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5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horizontal="left" wrapText="1" indent="1"/>
    </xf>
    <xf numFmtId="0" fontId="5" fillId="0" borderId="15" xfId="0" applyFont="1" applyBorder="1" applyAlignment="1">
      <alignment horizontal="left" wrapText="1"/>
    </xf>
    <xf numFmtId="0" fontId="5" fillId="0" borderId="15" xfId="0" applyNumberFormat="1" applyFont="1" applyBorder="1" applyAlignment="1">
      <alignment horizontal="left" wrapText="1" indent="1"/>
    </xf>
    <xf numFmtId="0" fontId="5" fillId="0" borderId="15" xfId="0" applyFont="1" applyFill="1" applyBorder="1" applyAlignment="1">
      <alignment wrapText="1"/>
    </xf>
    <xf numFmtId="0" fontId="5" fillId="0" borderId="15" xfId="0" applyFont="1" applyFill="1" applyBorder="1" applyAlignment="1">
      <alignment horizontal="left" wrapText="1" indent="1"/>
    </xf>
    <xf numFmtId="0" fontId="5" fillId="0" borderId="15" xfId="0" applyNumberFormat="1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horizontal="left" vertical="top" wrapText="1" indent="1"/>
    </xf>
    <xf numFmtId="0" fontId="5" fillId="0" borderId="15" xfId="0" applyFont="1" applyFill="1" applyBorder="1" applyAlignment="1">
      <alignment horizontal="left" vertical="top" wrapText="1"/>
    </xf>
    <xf numFmtId="0" fontId="0" fillId="0" borderId="15" xfId="0" applyFont="1" applyFill="1" applyBorder="1" applyAlignment="1"/>
    <xf numFmtId="165" fontId="7" fillId="0" borderId="15" xfId="0" applyNumberFormat="1" applyFont="1" applyFill="1" applyBorder="1" applyAlignment="1"/>
    <xf numFmtId="164" fontId="7" fillId="0" borderId="15" xfId="0" applyNumberFormat="1" applyFont="1" applyFill="1" applyBorder="1" applyAlignment="1">
      <alignment horizontal="right" vertical="center"/>
    </xf>
    <xf numFmtId="0" fontId="0" fillId="0" borderId="15" xfId="0" applyFont="1" applyFill="1" applyBorder="1" applyAlignment="1">
      <alignment horizontal="left"/>
    </xf>
    <xf numFmtId="0" fontId="7" fillId="0" borderId="15" xfId="0" applyFont="1" applyFill="1" applyBorder="1" applyAlignment="1"/>
    <xf numFmtId="165" fontId="7" fillId="0" borderId="15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horizontal="left" vertical="center"/>
    </xf>
    <xf numFmtId="4" fontId="7" fillId="34" borderId="15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vertical="top" wrapText="1"/>
    </xf>
    <xf numFmtId="0" fontId="0" fillId="0" borderId="15" xfId="0" applyFont="1" applyFill="1" applyBorder="1" applyAlignment="1">
      <alignment vertical="center"/>
    </xf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left" vertical="center" indent="1"/>
    </xf>
    <xf numFmtId="49" fontId="9" fillId="0" borderId="0" xfId="0" applyNumberFormat="1" applyFont="1" applyFill="1" applyAlignment="1">
      <alignment horizontal="left" vertical="center" inden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35" borderId="15" xfId="0" applyFont="1" applyFill="1" applyBorder="1" applyAlignment="1">
      <alignment horizontal="left" vertical="center" wrapText="1"/>
    </xf>
    <xf numFmtId="168" fontId="9" fillId="35" borderId="15" xfId="0" applyNumberFormat="1" applyFont="1" applyFill="1" applyBorder="1" applyAlignment="1">
      <alignment horizontal="center" vertical="center"/>
    </xf>
    <xf numFmtId="49" fontId="9" fillId="35" borderId="15" xfId="0" applyNumberFormat="1" applyFont="1" applyFill="1" applyBorder="1" applyAlignment="1">
      <alignment horizontal="center" vertical="center"/>
    </xf>
    <xf numFmtId="169" fontId="9" fillId="35" borderId="15" xfId="0" applyNumberFormat="1" applyFont="1" applyFill="1" applyBorder="1" applyAlignment="1">
      <alignment horizontal="center" vertical="center"/>
    </xf>
    <xf numFmtId="166" fontId="9" fillId="35" borderId="15" xfId="0" applyNumberFormat="1" applyFont="1" applyFill="1" applyBorder="1" applyAlignment="1">
      <alignment horizontal="center" vertical="center" wrapText="1"/>
    </xf>
    <xf numFmtId="0" fontId="9" fillId="35" borderId="15" xfId="0" applyFont="1" applyFill="1" applyBorder="1" applyAlignment="1">
      <alignment horizontal="center" vertical="center"/>
    </xf>
    <xf numFmtId="4" fontId="10" fillId="35" borderId="15" xfId="0" applyNumberFormat="1" applyFont="1" applyFill="1" applyBorder="1" applyAlignment="1">
      <alignment horizontal="right" vertical="center"/>
    </xf>
    <xf numFmtId="165" fontId="10" fillId="0" borderId="15" xfId="0" applyNumberFormat="1" applyFont="1" applyFill="1" applyBorder="1" applyAlignment="1">
      <alignment vertical="center"/>
    </xf>
    <xf numFmtId="49" fontId="1" fillId="35" borderId="15" xfId="0" applyNumberFormat="1" applyFont="1" applyFill="1" applyBorder="1" applyAlignment="1">
      <alignment horizontal="center" vertical="center"/>
    </xf>
    <xf numFmtId="0" fontId="9" fillId="35" borderId="15" xfId="0" applyFont="1" applyFill="1" applyBorder="1" applyAlignment="1">
      <alignment horizontal="center" vertical="center" wrapText="1"/>
    </xf>
    <xf numFmtId="4" fontId="10" fillId="35" borderId="15" xfId="0" applyNumberFormat="1" applyFont="1" applyFill="1" applyBorder="1" applyAlignment="1">
      <alignment horizontal="right" vertical="center" wrapText="1"/>
    </xf>
    <xf numFmtId="164" fontId="10" fillId="0" borderId="15" xfId="0" applyNumberFormat="1" applyFont="1" applyFill="1" applyBorder="1" applyAlignment="1">
      <alignment vertical="center"/>
    </xf>
    <xf numFmtId="0" fontId="9" fillId="35" borderId="11" xfId="0" applyFont="1" applyFill="1" applyBorder="1" applyAlignment="1">
      <alignment horizontal="left" vertical="center" wrapText="1"/>
    </xf>
    <xf numFmtId="168" fontId="9" fillId="35" borderId="11" xfId="0" applyNumberFormat="1" applyFont="1" applyFill="1" applyBorder="1" applyAlignment="1">
      <alignment horizontal="center" vertical="center"/>
    </xf>
    <xf numFmtId="49" fontId="1" fillId="35" borderId="11" xfId="0" applyNumberFormat="1" applyFont="1" applyFill="1" applyBorder="1" applyAlignment="1">
      <alignment horizontal="center" vertical="center"/>
    </xf>
    <xf numFmtId="166" fontId="9" fillId="35" borderId="11" xfId="0" applyNumberFormat="1" applyFont="1" applyFill="1" applyBorder="1" applyAlignment="1">
      <alignment horizontal="center" vertical="center" wrapText="1"/>
    </xf>
    <xf numFmtId="0" fontId="9" fillId="35" borderId="11" xfId="0" applyFont="1" applyFill="1" applyBorder="1" applyAlignment="1">
      <alignment horizontal="center" vertical="center" wrapText="1"/>
    </xf>
    <xf numFmtId="4" fontId="10" fillId="35" borderId="11" xfId="0" applyNumberFormat="1" applyFont="1" applyFill="1" applyBorder="1" applyAlignment="1">
      <alignment horizontal="right" vertical="center" wrapText="1"/>
    </xf>
    <xf numFmtId="0" fontId="9" fillId="35" borderId="15" xfId="0" applyFont="1" applyFill="1" applyBorder="1" applyAlignment="1">
      <alignment vertical="center" wrapText="1"/>
    </xf>
    <xf numFmtId="0" fontId="9" fillId="35" borderId="10" xfId="0" applyFont="1" applyFill="1" applyBorder="1" applyAlignment="1">
      <alignment horizontal="left" vertical="center" wrapText="1"/>
    </xf>
    <xf numFmtId="168" fontId="9" fillId="35" borderId="10" xfId="0" applyNumberFormat="1" applyFont="1" applyFill="1" applyBorder="1" applyAlignment="1">
      <alignment horizontal="center" vertical="center"/>
    </xf>
    <xf numFmtId="49" fontId="1" fillId="35" borderId="10" xfId="0" applyNumberFormat="1" applyFont="1" applyFill="1" applyBorder="1" applyAlignment="1">
      <alignment horizontal="center" vertical="center"/>
    </xf>
    <xf numFmtId="166" fontId="9" fillId="35" borderId="10" xfId="0" applyNumberFormat="1" applyFont="1" applyFill="1" applyBorder="1" applyAlignment="1">
      <alignment horizontal="center" vertical="center" wrapText="1"/>
    </xf>
    <xf numFmtId="0" fontId="9" fillId="35" borderId="10" xfId="0" applyFont="1" applyFill="1" applyBorder="1" applyAlignment="1">
      <alignment horizontal="center" vertical="center"/>
    </xf>
    <xf numFmtId="4" fontId="10" fillId="35" borderId="10" xfId="0" applyNumberFormat="1" applyFont="1" applyFill="1" applyBorder="1" applyAlignment="1">
      <alignment horizontal="right" vertical="center"/>
    </xf>
    <xf numFmtId="0" fontId="9" fillId="35" borderId="18" xfId="0" applyFont="1" applyFill="1" applyBorder="1" applyAlignment="1">
      <alignment horizontal="left" vertical="center" wrapText="1"/>
    </xf>
    <xf numFmtId="168" fontId="9" fillId="35" borderId="19" xfId="0" applyNumberFormat="1" applyFont="1" applyFill="1" applyBorder="1" applyAlignment="1">
      <alignment horizontal="center" vertical="center"/>
    </xf>
    <xf numFmtId="49" fontId="1" fillId="35" borderId="19" xfId="0" applyNumberFormat="1" applyFont="1" applyFill="1" applyBorder="1" applyAlignment="1">
      <alignment horizontal="center" vertical="center"/>
    </xf>
    <xf numFmtId="166" fontId="9" fillId="35" borderId="19" xfId="0" applyNumberFormat="1" applyFont="1" applyFill="1" applyBorder="1" applyAlignment="1">
      <alignment horizontal="center" vertical="center" wrapText="1"/>
    </xf>
    <xf numFmtId="0" fontId="9" fillId="35" borderId="19" xfId="0" applyFont="1" applyFill="1" applyBorder="1" applyAlignment="1">
      <alignment horizontal="center" vertical="center"/>
    </xf>
    <xf numFmtId="4" fontId="10" fillId="35" borderId="19" xfId="0" applyNumberFormat="1" applyFont="1" applyFill="1" applyBorder="1" applyAlignment="1">
      <alignment horizontal="right" vertical="center"/>
    </xf>
    <xf numFmtId="168" fontId="9" fillId="35" borderId="18" xfId="0" applyNumberFormat="1" applyFont="1" applyFill="1" applyBorder="1" applyAlignment="1">
      <alignment horizontal="center" vertical="center"/>
    </xf>
    <xf numFmtId="49" fontId="1" fillId="35" borderId="18" xfId="0" applyNumberFormat="1" applyFont="1" applyFill="1" applyBorder="1" applyAlignment="1">
      <alignment horizontal="center" vertical="center"/>
    </xf>
    <xf numFmtId="166" fontId="9" fillId="35" borderId="18" xfId="0" applyNumberFormat="1" applyFont="1" applyFill="1" applyBorder="1" applyAlignment="1">
      <alignment horizontal="center" vertical="center" wrapText="1"/>
    </xf>
    <xf numFmtId="0" fontId="9" fillId="35" borderId="18" xfId="0" applyFont="1" applyFill="1" applyBorder="1" applyAlignment="1">
      <alignment horizontal="center" vertical="center"/>
    </xf>
    <xf numFmtId="4" fontId="10" fillId="35" borderId="18" xfId="0" applyNumberFormat="1" applyFont="1" applyFill="1" applyBorder="1" applyAlignment="1">
      <alignment horizontal="right" vertical="center"/>
    </xf>
    <xf numFmtId="0" fontId="9" fillId="35" borderId="20" xfId="0" applyFont="1" applyFill="1" applyBorder="1" applyAlignment="1">
      <alignment horizontal="left" vertical="center" wrapText="1"/>
    </xf>
    <xf numFmtId="0" fontId="9" fillId="35" borderId="18" xfId="0" applyFont="1" applyFill="1" applyBorder="1" applyAlignment="1">
      <alignment horizontal="center" vertical="center" wrapText="1"/>
    </xf>
    <xf numFmtId="4" fontId="10" fillId="35" borderId="18" xfId="0" applyNumberFormat="1" applyFont="1" applyFill="1" applyBorder="1" applyAlignment="1">
      <alignment horizontal="right" vertical="center" wrapText="1"/>
    </xf>
    <xf numFmtId="168" fontId="9" fillId="35" borderId="20" xfId="0" applyNumberFormat="1" applyFont="1" applyFill="1" applyBorder="1" applyAlignment="1">
      <alignment horizontal="center" vertical="center"/>
    </xf>
    <xf numFmtId="49" fontId="1" fillId="35" borderId="20" xfId="0" applyNumberFormat="1" applyFont="1" applyFill="1" applyBorder="1" applyAlignment="1">
      <alignment horizontal="center" vertical="center"/>
    </xf>
    <xf numFmtId="166" fontId="9" fillId="35" borderId="20" xfId="0" applyNumberFormat="1" applyFont="1" applyFill="1" applyBorder="1" applyAlignment="1">
      <alignment horizontal="center" vertical="center" wrapText="1"/>
    </xf>
    <xf numFmtId="0" fontId="9" fillId="35" borderId="20" xfId="0" applyFont="1" applyFill="1" applyBorder="1" applyAlignment="1">
      <alignment horizontal="center" vertical="center"/>
    </xf>
    <xf numFmtId="4" fontId="10" fillId="35" borderId="20" xfId="0" applyNumberFormat="1" applyFont="1" applyFill="1" applyBorder="1" applyAlignment="1">
      <alignment horizontal="right" vertical="center"/>
    </xf>
    <xf numFmtId="4" fontId="10" fillId="35" borderId="11" xfId="0" applyNumberFormat="1" applyFont="1" applyFill="1" applyBorder="1" applyAlignment="1">
      <alignment horizontal="right" vertical="center"/>
    </xf>
    <xf numFmtId="0" fontId="9" fillId="35" borderId="19" xfId="0" applyFont="1" applyFill="1" applyBorder="1" applyAlignment="1">
      <alignment horizontal="left" vertical="center" wrapText="1"/>
    </xf>
    <xf numFmtId="0" fontId="9" fillId="35" borderId="19" xfId="0" applyFont="1" applyFill="1" applyBorder="1" applyAlignment="1">
      <alignment horizontal="center" vertical="center" wrapText="1"/>
    </xf>
    <xf numFmtId="4" fontId="10" fillId="35" borderId="19" xfId="0" applyNumberFormat="1" applyFont="1" applyFill="1" applyBorder="1" applyAlignment="1">
      <alignment horizontal="right" vertical="center" wrapText="1"/>
    </xf>
    <xf numFmtId="0" fontId="9" fillId="35" borderId="18" xfId="0" applyFont="1" applyFill="1" applyBorder="1" applyAlignment="1">
      <alignment vertical="center" wrapText="1"/>
    </xf>
    <xf numFmtId="0" fontId="9" fillId="35" borderId="20" xfId="0" applyFont="1" applyFill="1" applyBorder="1" applyAlignment="1">
      <alignment horizontal="center" vertical="center" wrapText="1"/>
    </xf>
    <xf numFmtId="4" fontId="10" fillId="35" borderId="20" xfId="0" applyNumberFormat="1" applyFont="1" applyFill="1" applyBorder="1" applyAlignment="1">
      <alignment horizontal="right" vertical="center" wrapText="1"/>
    </xf>
    <xf numFmtId="0" fontId="1" fillId="35" borderId="18" xfId="0" applyFont="1" applyFill="1" applyBorder="1" applyAlignment="1">
      <alignment horizontal="left" vertical="center" wrapText="1"/>
    </xf>
    <xf numFmtId="0" fontId="9" fillId="35" borderId="19" xfId="0" applyFont="1" applyFill="1" applyBorder="1" applyAlignment="1">
      <alignment vertical="center" wrapText="1"/>
    </xf>
    <xf numFmtId="0" fontId="9" fillId="35" borderId="15" xfId="0" applyFont="1" applyFill="1" applyBorder="1" applyAlignment="1">
      <alignment vertical="top" wrapText="1"/>
    </xf>
    <xf numFmtId="166" fontId="1" fillId="35" borderId="15" xfId="0" applyNumberFormat="1" applyFont="1" applyFill="1" applyBorder="1" applyAlignment="1">
      <alignment horizontal="center" vertical="center" wrapText="1"/>
    </xf>
    <xf numFmtId="0" fontId="9" fillId="35" borderId="16" xfId="0" applyFont="1" applyFill="1" applyBorder="1" applyAlignment="1">
      <alignment vertical="center" wrapText="1"/>
    </xf>
    <xf numFmtId="168" fontId="9" fillId="35" borderId="16" xfId="0" applyNumberFormat="1" applyFont="1" applyFill="1" applyBorder="1" applyAlignment="1">
      <alignment horizontal="center" vertical="center"/>
    </xf>
    <xf numFmtId="49" fontId="1" fillId="35" borderId="16" xfId="0" applyNumberFormat="1" applyFont="1" applyFill="1" applyBorder="1" applyAlignment="1">
      <alignment horizontal="center" vertical="center"/>
    </xf>
    <xf numFmtId="166" fontId="9" fillId="35" borderId="16" xfId="0" applyNumberFormat="1" applyFont="1" applyFill="1" applyBorder="1" applyAlignment="1">
      <alignment horizontal="center" vertical="center" wrapText="1"/>
    </xf>
    <xf numFmtId="0" fontId="9" fillId="35" borderId="16" xfId="0" applyFont="1" applyFill="1" applyBorder="1" applyAlignment="1">
      <alignment horizontal="center" vertical="center" wrapText="1"/>
    </xf>
    <xf numFmtId="4" fontId="10" fillId="35" borderId="16" xfId="0" applyNumberFormat="1" applyFont="1" applyFill="1" applyBorder="1" applyAlignment="1">
      <alignment horizontal="right" vertical="center" wrapText="1"/>
    </xf>
    <xf numFmtId="165" fontId="10" fillId="0" borderId="10" xfId="0" applyNumberFormat="1" applyFont="1" applyFill="1" applyBorder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35" borderId="16" xfId="0" applyFont="1" applyFill="1" applyBorder="1" applyAlignment="1">
      <alignment horizontal="left" vertical="center" wrapText="1"/>
    </xf>
    <xf numFmtId="166" fontId="1" fillId="35" borderId="10" xfId="0" applyNumberFormat="1" applyFont="1" applyFill="1" applyBorder="1" applyAlignment="1">
      <alignment horizontal="center" vertical="center" wrapText="1"/>
    </xf>
    <xf numFmtId="0" fontId="9" fillId="35" borderId="20" xfId="0" applyFont="1" applyFill="1" applyBorder="1" applyAlignment="1">
      <alignment vertical="center" wrapText="1"/>
    </xf>
    <xf numFmtId="49" fontId="9" fillId="35" borderId="18" xfId="0" applyNumberFormat="1" applyFont="1" applyFill="1" applyBorder="1" applyAlignment="1">
      <alignment horizontal="center" vertical="center" wrapText="1"/>
    </xf>
    <xf numFmtId="49" fontId="9" fillId="35" borderId="20" xfId="0" applyNumberFormat="1" applyFont="1" applyFill="1" applyBorder="1" applyAlignment="1">
      <alignment horizontal="center" vertical="center" wrapText="1"/>
    </xf>
    <xf numFmtId="49" fontId="9" fillId="35" borderId="15" xfId="0" applyNumberFormat="1" applyFont="1" applyFill="1" applyBorder="1" applyAlignment="1">
      <alignment horizontal="center" vertical="center" wrapText="1"/>
    </xf>
    <xf numFmtId="0" fontId="9" fillId="35" borderId="0" xfId="0" applyFont="1" applyFill="1" applyAlignment="1">
      <alignment vertical="center"/>
    </xf>
    <xf numFmtId="0" fontId="9" fillId="35" borderId="0" xfId="0" applyFont="1" applyFill="1"/>
    <xf numFmtId="49" fontId="9" fillId="35" borderId="0" xfId="0" applyNumberFormat="1" applyFont="1" applyFill="1"/>
    <xf numFmtId="164" fontId="9" fillId="35" borderId="0" xfId="0" applyNumberFormat="1" applyFont="1" applyFill="1"/>
    <xf numFmtId="0" fontId="9" fillId="35" borderId="0" xfId="0" applyFont="1" applyFill="1" applyAlignment="1">
      <alignment horizontal="right"/>
    </xf>
    <xf numFmtId="0" fontId="9" fillId="35" borderId="0" xfId="0" applyFont="1" applyFill="1" applyAlignment="1">
      <alignment horizontal="center"/>
    </xf>
    <xf numFmtId="0" fontId="9" fillId="0" borderId="0" xfId="0" applyFont="1" applyFill="1"/>
    <xf numFmtId="49" fontId="9" fillId="0" borderId="0" xfId="0" applyNumberFormat="1" applyFont="1" applyFill="1"/>
    <xf numFmtId="0" fontId="1" fillId="0" borderId="0" xfId="0" applyFont="1" applyFill="1" applyAlignment="1">
      <alignment vertical="top" wrapText="1"/>
    </xf>
    <xf numFmtId="0" fontId="9" fillId="35" borderId="10" xfId="0" applyFont="1" applyFill="1" applyBorder="1" applyAlignment="1">
      <alignment horizontal="center" vertical="center" wrapText="1"/>
    </xf>
    <xf numFmtId="166" fontId="9" fillId="35" borderId="12" xfId="0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166" fontId="9" fillId="0" borderId="15" xfId="0" applyNumberFormat="1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right" vertical="center"/>
    </xf>
    <xf numFmtId="0" fontId="9" fillId="35" borderId="15" xfId="0" applyFont="1" applyFill="1" applyBorder="1" applyAlignment="1">
      <alignment vertical="center"/>
    </xf>
    <xf numFmtId="166" fontId="9" fillId="35" borderId="15" xfId="0" applyNumberFormat="1" applyFont="1" applyFill="1" applyBorder="1" applyAlignment="1">
      <alignment horizontal="center" vertical="center"/>
    </xf>
    <xf numFmtId="0" fontId="9" fillId="35" borderId="11" xfId="0" applyFont="1" applyFill="1" applyBorder="1" applyAlignment="1">
      <alignment vertical="center" wrapText="1"/>
    </xf>
    <xf numFmtId="0" fontId="9" fillId="35" borderId="21" xfId="0" applyFont="1" applyFill="1" applyBorder="1" applyAlignment="1">
      <alignment horizontal="left" vertical="center" wrapText="1"/>
    </xf>
    <xf numFmtId="166" fontId="9" fillId="35" borderId="21" xfId="0" applyNumberFormat="1" applyFont="1" applyFill="1" applyBorder="1" applyAlignment="1">
      <alignment horizontal="center" vertical="center"/>
    </xf>
    <xf numFmtId="0" fontId="9" fillId="35" borderId="21" xfId="0" applyFont="1" applyFill="1" applyBorder="1" applyAlignment="1">
      <alignment horizontal="center" vertical="center"/>
    </xf>
    <xf numFmtId="4" fontId="10" fillId="35" borderId="21" xfId="0" applyNumberFormat="1" applyFont="1" applyFill="1" applyBorder="1" applyAlignment="1">
      <alignment horizontal="right" vertical="center"/>
    </xf>
    <xf numFmtId="166" fontId="9" fillId="35" borderId="18" xfId="0" applyNumberFormat="1" applyFont="1" applyFill="1" applyBorder="1" applyAlignment="1">
      <alignment horizontal="center" vertical="center"/>
    </xf>
    <xf numFmtId="0" fontId="9" fillId="35" borderId="21" xfId="0" applyFont="1" applyFill="1" applyBorder="1" applyAlignment="1">
      <alignment vertical="center" wrapText="1"/>
    </xf>
    <xf numFmtId="166" fontId="9" fillId="35" borderId="21" xfId="0" applyNumberFormat="1" applyFont="1" applyFill="1" applyBorder="1" applyAlignment="1">
      <alignment horizontal="center" vertical="center" wrapText="1"/>
    </xf>
    <xf numFmtId="0" fontId="9" fillId="35" borderId="10" xfId="0" applyFont="1" applyFill="1" applyBorder="1" applyAlignment="1">
      <alignment vertical="center" wrapText="1"/>
    </xf>
    <xf numFmtId="4" fontId="10" fillId="35" borderId="10" xfId="0" applyNumberFormat="1" applyFont="1" applyFill="1" applyBorder="1" applyAlignment="1">
      <alignment horizontal="right" vertical="center" wrapText="1"/>
    </xf>
    <xf numFmtId="0" fontId="9" fillId="35" borderId="21" xfId="0" applyFont="1" applyFill="1" applyBorder="1" applyAlignment="1">
      <alignment horizontal="center" vertical="center" wrapText="1"/>
    </xf>
    <xf numFmtId="4" fontId="10" fillId="35" borderId="21" xfId="0" applyNumberFormat="1" applyFont="1" applyFill="1" applyBorder="1" applyAlignment="1">
      <alignment horizontal="right" vertical="center" wrapText="1"/>
    </xf>
    <xf numFmtId="167" fontId="9" fillId="35" borderId="15" xfId="0" applyNumberFormat="1" applyFont="1" applyFill="1" applyBorder="1" applyAlignment="1">
      <alignment vertical="center" wrapText="1"/>
    </xf>
    <xf numFmtId="0" fontId="9" fillId="35" borderId="18" xfId="0" applyFont="1" applyFill="1" applyBorder="1" applyAlignment="1">
      <alignment vertical="center"/>
    </xf>
    <xf numFmtId="0" fontId="9" fillId="35" borderId="22" xfId="0" applyFont="1" applyFill="1" applyBorder="1" applyAlignment="1">
      <alignment horizontal="left" vertical="center" wrapText="1"/>
    </xf>
    <xf numFmtId="166" fontId="9" fillId="35" borderId="22" xfId="0" applyNumberFormat="1" applyFont="1" applyFill="1" applyBorder="1" applyAlignment="1">
      <alignment horizontal="center" vertical="center" wrapText="1"/>
    </xf>
    <xf numFmtId="0" fontId="9" fillId="35" borderId="22" xfId="0" applyFont="1" applyFill="1" applyBorder="1" applyAlignment="1">
      <alignment horizontal="center" vertical="center"/>
    </xf>
    <xf numFmtId="4" fontId="10" fillId="35" borderId="22" xfId="0" applyNumberFormat="1" applyFont="1" applyFill="1" applyBorder="1" applyAlignment="1">
      <alignment horizontal="right" vertical="center"/>
    </xf>
    <xf numFmtId="0" fontId="9" fillId="35" borderId="23" xfId="0" applyFont="1" applyFill="1" applyBorder="1" applyAlignment="1">
      <alignment horizontal="left" vertical="center" wrapText="1"/>
    </xf>
    <xf numFmtId="166" fontId="9" fillId="35" borderId="23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 wrapText="1"/>
    </xf>
    <xf numFmtId="164" fontId="9" fillId="0" borderId="23" xfId="0" applyNumberFormat="1" applyFont="1" applyFill="1" applyBorder="1" applyAlignment="1">
      <alignment horizontal="center" vertical="center"/>
    </xf>
    <xf numFmtId="0" fontId="9" fillId="35" borderId="0" xfId="0" applyFont="1" applyFill="1" applyBorder="1" applyAlignment="1">
      <alignment horizontal="left" vertical="center" wrapText="1"/>
    </xf>
    <xf numFmtId="166" fontId="9" fillId="35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0" fontId="8" fillId="35" borderId="0" xfId="0" applyFont="1" applyFill="1" applyBorder="1" applyAlignment="1">
      <alignment vertical="center" wrapText="1"/>
    </xf>
    <xf numFmtId="166" fontId="8" fillId="35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33" fillId="0" borderId="0" xfId="0" applyNumberFormat="1" applyFont="1" applyFill="1" applyAlignment="1">
      <alignment vertical="top"/>
    </xf>
    <xf numFmtId="0" fontId="33" fillId="0" borderId="0" xfId="0" applyFont="1" applyFill="1" applyAlignment="1">
      <alignment vertical="top"/>
    </xf>
    <xf numFmtId="0" fontId="9" fillId="0" borderId="15" xfId="0" applyFont="1" applyFill="1" applyBorder="1" applyAlignment="1">
      <alignment horizontal="left" vertical="center" wrapText="1"/>
    </xf>
    <xf numFmtId="4" fontId="10" fillId="0" borderId="15" xfId="0" applyNumberFormat="1" applyFont="1" applyFill="1" applyBorder="1" applyAlignment="1">
      <alignment horizontal="right" vertical="center" wrapText="1"/>
    </xf>
    <xf numFmtId="0" fontId="9" fillId="0" borderId="15" xfId="0" applyFont="1" applyBorder="1" applyAlignment="1">
      <alignment horizontal="left" vertical="center" wrapText="1"/>
    </xf>
    <xf numFmtId="164" fontId="10" fillId="0" borderId="15" xfId="0" applyNumberFormat="1" applyFont="1" applyFill="1" applyBorder="1"/>
    <xf numFmtId="4" fontId="31" fillId="0" borderId="15" xfId="0" applyNumberFormat="1" applyFont="1" applyFill="1" applyBorder="1" applyAlignment="1">
      <alignment horizontal="right" vertical="center" wrapText="1"/>
    </xf>
    <xf numFmtId="49" fontId="30" fillId="0" borderId="0" xfId="0" applyNumberFormat="1" applyFont="1" applyFill="1" applyAlignment="1">
      <alignment vertical="center"/>
    </xf>
    <xf numFmtId="0" fontId="30" fillId="0" borderId="0" xfId="0" applyFont="1" applyFill="1" applyAlignment="1">
      <alignment vertical="center"/>
    </xf>
    <xf numFmtId="164" fontId="30" fillId="0" borderId="0" xfId="0" applyNumberFormat="1" applyFont="1" applyFill="1" applyAlignment="1">
      <alignment vertical="center"/>
    </xf>
    <xf numFmtId="164" fontId="30" fillId="0" borderId="0" xfId="0" applyNumberFormat="1" applyFont="1" applyFill="1"/>
    <xf numFmtId="0" fontId="30" fillId="0" borderId="0" xfId="0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0" fillId="0" borderId="0" xfId="0" applyFont="1" applyFill="1"/>
    <xf numFmtId="49" fontId="30" fillId="0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37" fillId="0" borderId="0" xfId="0" applyFont="1" applyAlignment="1"/>
    <xf numFmtId="0" fontId="1" fillId="0" borderId="15" xfId="0" applyFont="1" applyFill="1" applyBorder="1" applyAlignment="1">
      <alignment horizontal="left" vertical="center" wrapText="1"/>
    </xf>
    <xf numFmtId="164" fontId="3" fillId="0" borderId="15" xfId="0" applyNumberFormat="1" applyFont="1" applyFill="1" applyBorder="1" applyAlignment="1">
      <alignment horizontal="right" vertical="center"/>
    </xf>
    <xf numFmtId="164" fontId="3" fillId="0" borderId="25" xfId="0" applyNumberFormat="1" applyFont="1" applyFill="1" applyBorder="1" applyAlignment="1">
      <alignment horizontal="right" vertical="center"/>
    </xf>
    <xf numFmtId="0" fontId="33" fillId="0" borderId="0" xfId="0" applyFont="1" applyAlignment="1">
      <alignment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right" vertical="center"/>
    </xf>
    <xf numFmtId="164" fontId="1" fillId="0" borderId="26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left" vertical="center" wrapText="1" indent="1"/>
    </xf>
    <xf numFmtId="0" fontId="1" fillId="0" borderId="18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/>
    </xf>
    <xf numFmtId="164" fontId="1" fillId="0" borderId="27" xfId="0" applyNumberFormat="1" applyFont="1" applyFill="1" applyBorder="1" applyAlignment="1">
      <alignment horizontal="right" vertical="center"/>
    </xf>
    <xf numFmtId="0" fontId="1" fillId="0" borderId="18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 inden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right" vertical="center"/>
    </xf>
    <xf numFmtId="164" fontId="1" fillId="0" borderId="28" xfId="0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center" vertical="center"/>
    </xf>
    <xf numFmtId="4" fontId="36" fillId="0" borderId="15" xfId="0" applyNumberFormat="1" applyFont="1" applyFill="1" applyBorder="1" applyAlignment="1">
      <alignment horizontal="right" vertical="center"/>
    </xf>
    <xf numFmtId="4" fontId="36" fillId="0" borderId="25" xfId="0" applyNumberFormat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center" vertical="center"/>
    </xf>
    <xf numFmtId="4" fontId="34" fillId="0" borderId="19" xfId="0" applyNumberFormat="1" applyFont="1" applyBorder="1" applyAlignment="1">
      <alignment horizontal="right" vertical="center"/>
    </xf>
    <xf numFmtId="4" fontId="34" fillId="0" borderId="26" xfId="0" applyNumberFormat="1" applyFont="1" applyBorder="1" applyAlignment="1">
      <alignment horizontal="right" vertical="center"/>
    </xf>
    <xf numFmtId="0" fontId="7" fillId="0" borderId="18" xfId="0" applyFont="1" applyFill="1" applyBorder="1" applyAlignment="1">
      <alignment horizontal="center" vertical="center" wrapText="1"/>
    </xf>
    <xf numFmtId="4" fontId="34" fillId="0" borderId="18" xfId="0" applyNumberFormat="1" applyFont="1" applyBorder="1" applyAlignment="1">
      <alignment horizontal="right" vertical="center"/>
    </xf>
    <xf numFmtId="4" fontId="34" fillId="0" borderId="27" xfId="0" applyNumberFormat="1" applyFont="1" applyBorder="1" applyAlignment="1">
      <alignment horizontal="right" vertical="center"/>
    </xf>
    <xf numFmtId="0" fontId="7" fillId="0" borderId="20" xfId="0" applyFont="1" applyFill="1" applyBorder="1" applyAlignment="1">
      <alignment horizontal="center" vertical="center" wrapText="1"/>
    </xf>
    <xf numFmtId="4" fontId="34" fillId="0" borderId="20" xfId="0" applyNumberFormat="1" applyFont="1" applyBorder="1" applyAlignment="1">
      <alignment horizontal="right" vertical="center"/>
    </xf>
    <xf numFmtId="4" fontId="34" fillId="0" borderId="28" xfId="0" applyNumberFormat="1" applyFont="1" applyBorder="1" applyAlignment="1">
      <alignment horizontal="right" vertical="center"/>
    </xf>
    <xf numFmtId="0" fontId="1" fillId="0" borderId="15" xfId="0" applyFont="1" applyFill="1" applyBorder="1" applyAlignment="1">
      <alignment vertical="center" wrapText="1"/>
    </xf>
    <xf numFmtId="0" fontId="35" fillId="0" borderId="15" xfId="0" applyFont="1" applyFill="1" applyBorder="1" applyAlignment="1">
      <alignment vertical="center"/>
    </xf>
    <xf numFmtId="4" fontId="34" fillId="0" borderId="15" xfId="0" applyNumberFormat="1" applyFont="1" applyBorder="1" applyAlignment="1">
      <alignment horizontal="right" vertical="center"/>
    </xf>
    <xf numFmtId="4" fontId="34" fillId="0" borderId="25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/>
    </xf>
    <xf numFmtId="0" fontId="33" fillId="0" borderId="0" xfId="0" applyFont="1" applyAlignment="1"/>
    <xf numFmtId="0" fontId="3" fillId="33" borderId="17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wrapText="1"/>
    </xf>
    <xf numFmtId="49" fontId="9" fillId="0" borderId="1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9" fillId="35" borderId="15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 wrapText="1"/>
    </xf>
    <xf numFmtId="0" fontId="12" fillId="33" borderId="17" xfId="0" applyFont="1" applyFill="1" applyBorder="1" applyAlignment="1">
      <alignment horizontal="center" vertical="center" wrapText="1"/>
    </xf>
    <xf numFmtId="0" fontId="9" fillId="35" borderId="14" xfId="0" applyFont="1" applyFill="1" applyBorder="1" applyAlignment="1">
      <alignment horizontal="left" vertical="center" wrapText="1"/>
    </xf>
    <xf numFmtId="0" fontId="9" fillId="35" borderId="13" xfId="0" applyFont="1" applyFill="1" applyBorder="1" applyAlignment="1">
      <alignment horizontal="left" vertical="center" wrapText="1"/>
    </xf>
    <xf numFmtId="0" fontId="9" fillId="35" borderId="12" xfId="0" applyFont="1" applyFill="1" applyBorder="1" applyAlignment="1">
      <alignment horizontal="left" vertical="center" wrapText="1"/>
    </xf>
    <xf numFmtId="0" fontId="12" fillId="33" borderId="0" xfId="0" applyFont="1" applyFill="1" applyAlignment="1">
      <alignment horizontal="center" vertical="center" wrapText="1"/>
    </xf>
    <xf numFmtId="0" fontId="11" fillId="33" borderId="0" xfId="0" applyFont="1" applyFill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9" fillId="35" borderId="15" xfId="0" applyFont="1" applyFill="1" applyBorder="1" applyAlignment="1">
      <alignment horizontal="center" vertical="center" wrapText="1"/>
    </xf>
    <xf numFmtId="164" fontId="9" fillId="35" borderId="14" xfId="0" applyNumberFormat="1" applyFont="1" applyFill="1" applyBorder="1" applyAlignment="1">
      <alignment horizontal="center" vertical="center" wrapText="1"/>
    </xf>
    <xf numFmtId="164" fontId="9" fillId="35" borderId="13" xfId="0" applyNumberFormat="1" applyFont="1" applyFill="1" applyBorder="1" applyAlignment="1">
      <alignment horizontal="center" vertical="center" wrapText="1"/>
    </xf>
    <xf numFmtId="164" fontId="9" fillId="35" borderId="12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wrapText="1"/>
    </xf>
    <xf numFmtId="0" fontId="9" fillId="0" borderId="15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/>
    </xf>
    <xf numFmtId="0" fontId="3" fillId="36" borderId="24" xfId="0" applyFont="1" applyFill="1" applyBorder="1" applyAlignment="1">
      <alignment horizontal="lef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SheetLayoutView="100" workbookViewId="0">
      <selection activeCell="C5" sqref="C5:G5"/>
    </sheetView>
  </sheetViews>
  <sheetFormatPr defaultColWidth="9.109375" defaultRowHeight="15" x14ac:dyDescent="0.25"/>
  <cols>
    <col min="1" max="1" width="37.33203125" style="4" customWidth="1"/>
    <col min="2" max="2" width="23" style="4" customWidth="1"/>
    <col min="3" max="3" width="12.44140625" style="4" customWidth="1"/>
    <col min="4" max="4" width="12.6640625" style="4" customWidth="1"/>
    <col min="5" max="5" width="11.5546875" style="4" customWidth="1"/>
    <col min="6" max="6" width="0.33203125" style="4" hidden="1" customWidth="1"/>
    <col min="7" max="7" width="7.6640625" style="4" customWidth="1"/>
    <col min="8" max="16384" width="9.109375" style="4"/>
  </cols>
  <sheetData>
    <row r="1" spans="1:7" ht="12.75" customHeight="1" x14ac:dyDescent="0.3">
      <c r="A1" s="1"/>
      <c r="B1" s="2"/>
      <c r="C1" s="229" t="s">
        <v>102</v>
      </c>
      <c r="D1" s="229"/>
      <c r="E1" s="229"/>
      <c r="F1" s="229"/>
      <c r="G1" s="229"/>
    </row>
    <row r="2" spans="1:7" ht="14.25" customHeight="1" x14ac:dyDescent="0.3">
      <c r="A2" s="1"/>
      <c r="B2" s="2"/>
      <c r="C2" s="229" t="s">
        <v>94</v>
      </c>
      <c r="D2" s="229"/>
      <c r="E2" s="229"/>
      <c r="F2" s="229"/>
      <c r="G2" s="229"/>
    </row>
    <row r="3" spans="1:7" ht="12.9" customHeight="1" x14ac:dyDescent="0.3">
      <c r="A3" s="1"/>
      <c r="B3" s="2"/>
      <c r="C3" s="229" t="s">
        <v>95</v>
      </c>
      <c r="D3" s="229"/>
      <c r="E3" s="229"/>
      <c r="F3" s="229"/>
      <c r="G3" s="229"/>
    </row>
    <row r="4" spans="1:7" ht="27" customHeight="1" x14ac:dyDescent="0.3">
      <c r="A4" s="1"/>
      <c r="B4" s="2"/>
      <c r="C4" s="229" t="s">
        <v>96</v>
      </c>
      <c r="D4" s="229"/>
      <c r="E4" s="229"/>
      <c r="F4" s="229"/>
      <c r="G4" s="229"/>
    </row>
    <row r="5" spans="1:7" ht="15.6" x14ac:dyDescent="0.3">
      <c r="A5" s="1"/>
      <c r="B5" s="2"/>
      <c r="C5" s="230" t="s">
        <v>456</v>
      </c>
      <c r="D5" s="230"/>
      <c r="E5" s="230"/>
      <c r="F5" s="230"/>
      <c r="G5" s="230"/>
    </row>
    <row r="6" spans="1:7" ht="5.25" customHeight="1" x14ac:dyDescent="0.3">
      <c r="A6" s="1"/>
      <c r="B6" s="2"/>
      <c r="C6" s="5"/>
      <c r="D6" s="5"/>
      <c r="E6" s="5"/>
      <c r="F6" s="3"/>
    </row>
    <row r="7" spans="1:7" ht="33.75" customHeight="1" x14ac:dyDescent="0.25">
      <c r="A7" s="231" t="s">
        <v>111</v>
      </c>
      <c r="B7" s="231"/>
      <c r="C7" s="231"/>
      <c r="D7" s="231"/>
      <c r="E7" s="231"/>
      <c r="F7" s="231"/>
      <c r="G7" s="231"/>
    </row>
    <row r="8" spans="1:7" ht="64.5" hidden="1" customHeight="1" x14ac:dyDescent="0.3">
      <c r="A8" s="221" t="s">
        <v>93</v>
      </c>
      <c r="B8" s="221"/>
      <c r="C8" s="221"/>
      <c r="D8" s="221"/>
      <c r="E8" s="221"/>
    </row>
    <row r="9" spans="1:7" ht="14.25" customHeight="1" x14ac:dyDescent="0.25">
      <c r="A9" s="224" t="s">
        <v>10</v>
      </c>
      <c r="B9" s="224" t="s">
        <v>11</v>
      </c>
      <c r="C9" s="226" t="s">
        <v>116</v>
      </c>
      <c r="D9" s="227"/>
      <c r="E9" s="228"/>
      <c r="G9" s="222" t="s">
        <v>101</v>
      </c>
    </row>
    <row r="10" spans="1:7" ht="40.5" customHeight="1" x14ac:dyDescent="0.25">
      <c r="A10" s="224"/>
      <c r="B10" s="225"/>
      <c r="C10" s="10" t="s">
        <v>98</v>
      </c>
      <c r="D10" s="10" t="s">
        <v>99</v>
      </c>
      <c r="E10" s="14" t="s">
        <v>100</v>
      </c>
      <c r="G10" s="223"/>
    </row>
    <row r="11" spans="1:7" ht="27.6" x14ac:dyDescent="0.25">
      <c r="A11" s="15" t="s">
        <v>14</v>
      </c>
      <c r="B11" s="11" t="s">
        <v>6</v>
      </c>
      <c r="C11" s="34">
        <f>C12+C16</f>
        <v>486644</v>
      </c>
      <c r="D11" s="34">
        <f>D12+D16</f>
        <v>486644</v>
      </c>
      <c r="E11" s="34">
        <f>E12+E16</f>
        <v>40413.4</v>
      </c>
      <c r="F11" s="28"/>
      <c r="G11" s="29">
        <f>E11/D11*100</f>
        <v>8.3045100730718975</v>
      </c>
    </row>
    <row r="12" spans="1:7" ht="21" customHeight="1" x14ac:dyDescent="0.25">
      <c r="A12" s="15" t="s">
        <v>4</v>
      </c>
      <c r="B12" s="11" t="s">
        <v>7</v>
      </c>
      <c r="C12" s="34">
        <f>C13</f>
        <v>77535</v>
      </c>
      <c r="D12" s="34">
        <f>D13</f>
        <v>77535</v>
      </c>
      <c r="E12" s="34">
        <f>E13</f>
        <v>18799.36</v>
      </c>
      <c r="F12" s="28"/>
      <c r="G12" s="29">
        <f t="shared" ref="G12:G61" si="0">E12/D12*100</f>
        <v>24.246288772812282</v>
      </c>
    </row>
    <row r="13" spans="1:7" ht="17.399999999999999" customHeight="1" x14ac:dyDescent="0.25">
      <c r="A13" s="15" t="s">
        <v>0</v>
      </c>
      <c r="B13" s="11" t="s">
        <v>8</v>
      </c>
      <c r="C13" s="34">
        <v>77535</v>
      </c>
      <c r="D13" s="34">
        <v>77535</v>
      </c>
      <c r="E13" s="34">
        <v>18799.36</v>
      </c>
      <c r="F13" s="28"/>
      <c r="G13" s="29">
        <f t="shared" si="0"/>
        <v>24.246288772812282</v>
      </c>
    </row>
    <row r="14" spans="1:7" ht="17.399999999999999" hidden="1" customHeight="1" x14ac:dyDescent="0.25">
      <c r="A14" s="15" t="s">
        <v>83</v>
      </c>
      <c r="B14" s="11" t="s">
        <v>84</v>
      </c>
      <c r="C14" s="34"/>
      <c r="D14" s="34"/>
      <c r="E14" s="34"/>
      <c r="F14" s="28"/>
      <c r="G14" s="29" t="e">
        <f t="shared" si="0"/>
        <v>#DIV/0!</v>
      </c>
    </row>
    <row r="15" spans="1:7" ht="17.399999999999999" hidden="1" customHeight="1" x14ac:dyDescent="0.25">
      <c r="A15" s="15" t="s">
        <v>85</v>
      </c>
      <c r="B15" s="11" t="s">
        <v>86</v>
      </c>
      <c r="C15" s="34"/>
      <c r="D15" s="34"/>
      <c r="E15" s="34"/>
      <c r="F15" s="28"/>
      <c r="G15" s="29" t="e">
        <f t="shared" si="0"/>
        <v>#DIV/0!</v>
      </c>
    </row>
    <row r="16" spans="1:7" x14ac:dyDescent="0.25">
      <c r="A16" s="15" t="s">
        <v>1</v>
      </c>
      <c r="B16" s="11" t="s">
        <v>21</v>
      </c>
      <c r="C16" s="34">
        <f>C17+C19</f>
        <v>409109</v>
      </c>
      <c r="D16" s="34">
        <f>D17+D19</f>
        <v>409109</v>
      </c>
      <c r="E16" s="34">
        <f>E17+E19</f>
        <v>21614.04</v>
      </c>
      <c r="F16" s="28"/>
      <c r="G16" s="29">
        <f t="shared" si="0"/>
        <v>5.2831983652278485</v>
      </c>
    </row>
    <row r="17" spans="1:7" x14ac:dyDescent="0.25">
      <c r="A17" s="15" t="s">
        <v>16</v>
      </c>
      <c r="B17" s="11" t="s">
        <v>22</v>
      </c>
      <c r="C17" s="34">
        <f>C18</f>
        <v>48244</v>
      </c>
      <c r="D17" s="34">
        <f>D18</f>
        <v>48244</v>
      </c>
      <c r="E17" s="34">
        <f>E18</f>
        <v>768.21</v>
      </c>
      <c r="F17" s="28"/>
      <c r="G17" s="29">
        <f t="shared" si="0"/>
        <v>1.5923430892960784</v>
      </c>
    </row>
    <row r="18" spans="1:7" ht="69" x14ac:dyDescent="0.25">
      <c r="A18" s="15" t="s">
        <v>40</v>
      </c>
      <c r="B18" s="11" t="s">
        <v>41</v>
      </c>
      <c r="C18" s="34">
        <v>48244</v>
      </c>
      <c r="D18" s="34">
        <v>48244</v>
      </c>
      <c r="E18" s="34">
        <v>768.21</v>
      </c>
      <c r="F18" s="28"/>
      <c r="G18" s="33">
        <f t="shared" si="0"/>
        <v>1.5923430892960784</v>
      </c>
    </row>
    <row r="19" spans="1:7" x14ac:dyDescent="0.25">
      <c r="A19" s="18" t="s">
        <v>17</v>
      </c>
      <c r="B19" s="12" t="s">
        <v>18</v>
      </c>
      <c r="C19" s="34">
        <f>C20+C21</f>
        <v>360865</v>
      </c>
      <c r="D19" s="34">
        <f>D20+D21</f>
        <v>360865</v>
      </c>
      <c r="E19" s="34">
        <f>E20+E21</f>
        <v>20845.830000000002</v>
      </c>
      <c r="F19" s="30">
        <f>F20+F21</f>
        <v>0</v>
      </c>
      <c r="G19" s="29">
        <v>3.5</v>
      </c>
    </row>
    <row r="20" spans="1:7" x14ac:dyDescent="0.25">
      <c r="A20" s="18" t="s">
        <v>97</v>
      </c>
      <c r="B20" s="12" t="s">
        <v>34</v>
      </c>
      <c r="C20" s="34">
        <v>0</v>
      </c>
      <c r="D20" s="34">
        <v>0</v>
      </c>
      <c r="E20" s="34">
        <v>6535</v>
      </c>
      <c r="F20" s="28"/>
      <c r="G20" s="29">
        <v>0</v>
      </c>
    </row>
    <row r="21" spans="1:7" x14ac:dyDescent="0.25">
      <c r="A21" s="18" t="s">
        <v>33</v>
      </c>
      <c r="B21" s="11" t="s">
        <v>32</v>
      </c>
      <c r="C21" s="34">
        <v>360865</v>
      </c>
      <c r="D21" s="34">
        <v>360865</v>
      </c>
      <c r="E21" s="34">
        <v>14310.83</v>
      </c>
      <c r="F21" s="28"/>
      <c r="G21" s="29">
        <v>5</v>
      </c>
    </row>
    <row r="22" spans="1:7" hidden="1" x14ac:dyDescent="0.25">
      <c r="A22" s="15" t="s">
        <v>12</v>
      </c>
      <c r="B22" s="11" t="s">
        <v>24</v>
      </c>
      <c r="C22" s="34"/>
      <c r="D22" s="34"/>
      <c r="E22" s="34"/>
      <c r="F22" s="28"/>
      <c r="G22" s="29" t="e">
        <f t="shared" si="0"/>
        <v>#DIV/0!</v>
      </c>
    </row>
    <row r="23" spans="1:7" ht="86.25" hidden="1" customHeight="1" x14ac:dyDescent="0.25">
      <c r="A23" s="15" t="s">
        <v>35</v>
      </c>
      <c r="B23" s="11" t="s">
        <v>36</v>
      </c>
      <c r="C23" s="34"/>
      <c r="D23" s="34"/>
      <c r="E23" s="34"/>
      <c r="F23" s="28"/>
      <c r="G23" s="29" t="e">
        <f t="shared" si="0"/>
        <v>#DIV/0!</v>
      </c>
    </row>
    <row r="24" spans="1:7" ht="137.25" hidden="1" customHeight="1" x14ac:dyDescent="0.25">
      <c r="A24" s="15" t="s">
        <v>23</v>
      </c>
      <c r="B24" s="11" t="s">
        <v>19</v>
      </c>
      <c r="C24" s="34"/>
      <c r="D24" s="34"/>
      <c r="E24" s="34"/>
      <c r="F24" s="28"/>
      <c r="G24" s="29" t="e">
        <f t="shared" si="0"/>
        <v>#DIV/0!</v>
      </c>
    </row>
    <row r="25" spans="1:7" ht="42" hidden="1" customHeight="1" x14ac:dyDescent="0.25">
      <c r="A25" s="15" t="s">
        <v>109</v>
      </c>
      <c r="B25" s="11" t="s">
        <v>108</v>
      </c>
      <c r="C25" s="34"/>
      <c r="D25" s="34"/>
      <c r="E25" s="34">
        <v>0</v>
      </c>
      <c r="F25" s="28"/>
      <c r="G25" s="33">
        <v>0</v>
      </c>
    </row>
    <row r="26" spans="1:7" ht="106.5" hidden="1" customHeight="1" x14ac:dyDescent="0.25">
      <c r="A26" s="15" t="s">
        <v>110</v>
      </c>
      <c r="B26" s="11" t="s">
        <v>107</v>
      </c>
      <c r="C26" s="34"/>
      <c r="D26" s="34"/>
      <c r="E26" s="34">
        <v>0</v>
      </c>
      <c r="F26" s="28"/>
      <c r="G26" s="33">
        <v>0</v>
      </c>
    </row>
    <row r="27" spans="1:7" ht="79.5" hidden="1" customHeight="1" x14ac:dyDescent="0.25">
      <c r="A27" s="15" t="s">
        <v>2</v>
      </c>
      <c r="B27" s="11" t="s">
        <v>25</v>
      </c>
      <c r="C27" s="34"/>
      <c r="D27" s="34"/>
      <c r="E27" s="34">
        <f>E28</f>
        <v>0</v>
      </c>
      <c r="F27" s="28"/>
      <c r="G27" s="33">
        <v>0</v>
      </c>
    </row>
    <row r="28" spans="1:7" ht="105" hidden="1" customHeight="1" x14ac:dyDescent="0.25">
      <c r="A28" s="15" t="s">
        <v>73</v>
      </c>
      <c r="B28" s="11" t="s">
        <v>74</v>
      </c>
      <c r="C28" s="34"/>
      <c r="D28" s="34"/>
      <c r="E28" s="34">
        <v>0</v>
      </c>
      <c r="F28" s="28"/>
      <c r="G28" s="33">
        <v>0</v>
      </c>
    </row>
    <row r="29" spans="1:7" ht="129.6" hidden="1" customHeight="1" x14ac:dyDescent="0.25">
      <c r="A29" s="19" t="s">
        <v>37</v>
      </c>
      <c r="B29" s="11" t="s">
        <v>20</v>
      </c>
      <c r="C29" s="34"/>
      <c r="D29" s="34"/>
      <c r="E29" s="34"/>
      <c r="F29" s="28"/>
      <c r="G29" s="29" t="e">
        <f t="shared" si="0"/>
        <v>#DIV/0!</v>
      </c>
    </row>
    <row r="30" spans="1:7" s="9" customFormat="1" ht="55.2" hidden="1" x14ac:dyDescent="0.25">
      <c r="A30" s="20" t="s">
        <v>38</v>
      </c>
      <c r="B30" s="13" t="s">
        <v>39</v>
      </c>
      <c r="C30" s="35"/>
      <c r="D30" s="35"/>
      <c r="E30" s="35"/>
      <c r="F30" s="31"/>
      <c r="G30" s="29" t="e">
        <f t="shared" si="0"/>
        <v>#DIV/0!</v>
      </c>
    </row>
    <row r="31" spans="1:7" s="9" customFormat="1" ht="110.4" hidden="1" x14ac:dyDescent="0.25">
      <c r="A31" s="20" t="s">
        <v>75</v>
      </c>
      <c r="B31" s="13" t="s">
        <v>76</v>
      </c>
      <c r="C31" s="35"/>
      <c r="D31" s="35"/>
      <c r="E31" s="35"/>
      <c r="F31" s="31"/>
      <c r="G31" s="29" t="e">
        <f t="shared" si="0"/>
        <v>#DIV/0!</v>
      </c>
    </row>
    <row r="32" spans="1:7" s="9" customFormat="1" ht="41.4" hidden="1" x14ac:dyDescent="0.25">
      <c r="A32" s="21" t="s">
        <v>77</v>
      </c>
      <c r="B32" s="13" t="s">
        <v>78</v>
      </c>
      <c r="C32" s="35"/>
      <c r="D32" s="35"/>
      <c r="E32" s="35"/>
      <c r="F32" s="31"/>
      <c r="G32" s="29" t="e">
        <f t="shared" si="0"/>
        <v>#DIV/0!</v>
      </c>
    </row>
    <row r="33" spans="1:7" s="9" customFormat="1" ht="176.25" hidden="1" customHeight="1" x14ac:dyDescent="0.25">
      <c r="A33" s="22" t="s">
        <v>79</v>
      </c>
      <c r="B33" s="13" t="s">
        <v>80</v>
      </c>
      <c r="C33" s="35"/>
      <c r="D33" s="35"/>
      <c r="E33" s="35"/>
      <c r="F33" s="31"/>
      <c r="G33" s="29" t="e">
        <f t="shared" si="0"/>
        <v>#DIV/0!</v>
      </c>
    </row>
    <row r="34" spans="1:7" s="9" customFormat="1" ht="99" hidden="1" customHeight="1" x14ac:dyDescent="0.25">
      <c r="A34" s="22" t="s">
        <v>81</v>
      </c>
      <c r="B34" s="13" t="s">
        <v>82</v>
      </c>
      <c r="C34" s="35"/>
      <c r="D34" s="35"/>
      <c r="E34" s="35"/>
      <c r="F34" s="31"/>
      <c r="G34" s="29" t="e">
        <f t="shared" si="0"/>
        <v>#DIV/0!</v>
      </c>
    </row>
    <row r="35" spans="1:7" ht="27.6" hidden="1" x14ac:dyDescent="0.25">
      <c r="A35" s="23" t="s">
        <v>88</v>
      </c>
      <c r="B35" s="11" t="s">
        <v>87</v>
      </c>
      <c r="C35" s="34"/>
      <c r="D35" s="34"/>
      <c r="E35" s="34"/>
      <c r="F35" s="28"/>
      <c r="G35" s="29" t="e">
        <f t="shared" si="0"/>
        <v>#DIV/0!</v>
      </c>
    </row>
    <row r="36" spans="1:7" ht="96.6" hidden="1" x14ac:dyDescent="0.25">
      <c r="A36" s="24" t="s">
        <v>90</v>
      </c>
      <c r="B36" s="11" t="s">
        <v>89</v>
      </c>
      <c r="C36" s="34"/>
      <c r="D36" s="34"/>
      <c r="E36" s="34"/>
      <c r="F36" s="28"/>
      <c r="G36" s="29" t="e">
        <f t="shared" si="0"/>
        <v>#DIV/0!</v>
      </c>
    </row>
    <row r="37" spans="1:7" ht="82.8" hidden="1" x14ac:dyDescent="0.25">
      <c r="A37" s="16" t="s">
        <v>91</v>
      </c>
      <c r="B37" s="11" t="s">
        <v>92</v>
      </c>
      <c r="C37" s="34"/>
      <c r="D37" s="34"/>
      <c r="E37" s="34"/>
      <c r="F37" s="28"/>
      <c r="G37" s="29" t="e">
        <f t="shared" si="0"/>
        <v>#DIV/0!</v>
      </c>
    </row>
    <row r="38" spans="1:7" ht="33.9" customHeight="1" x14ac:dyDescent="0.25">
      <c r="A38" s="15" t="s">
        <v>3</v>
      </c>
      <c r="B38" s="11" t="s">
        <v>9</v>
      </c>
      <c r="C38" s="34">
        <f>C39</f>
        <v>4116663.2199999997</v>
      </c>
      <c r="D38" s="34">
        <f>D39</f>
        <v>7233937.7199999997</v>
      </c>
      <c r="E38" s="34">
        <f>E39</f>
        <v>1452480.29</v>
      </c>
      <c r="F38" s="28"/>
      <c r="G38" s="33">
        <f t="shared" si="0"/>
        <v>20.078694982184615</v>
      </c>
    </row>
    <row r="39" spans="1:7" ht="41.4" x14ac:dyDescent="0.25">
      <c r="A39" s="15" t="s">
        <v>5</v>
      </c>
      <c r="B39" s="11" t="s">
        <v>26</v>
      </c>
      <c r="C39" s="34">
        <f>C40+C57</f>
        <v>4116663.2199999997</v>
      </c>
      <c r="D39" s="34">
        <f>D40+D57+D61</f>
        <v>7233937.7199999997</v>
      </c>
      <c r="E39" s="34">
        <f>E40+E57+E61+E65</f>
        <v>1452480.29</v>
      </c>
      <c r="F39" s="34">
        <f>F40+F57</f>
        <v>0</v>
      </c>
      <c r="G39" s="33">
        <f t="shared" si="0"/>
        <v>20.078694982184615</v>
      </c>
    </row>
    <row r="40" spans="1:7" ht="41.4" x14ac:dyDescent="0.25">
      <c r="A40" s="17" t="s">
        <v>13</v>
      </c>
      <c r="B40" s="11" t="s">
        <v>30</v>
      </c>
      <c r="C40" s="34">
        <f>C42+C46</f>
        <v>3813690.6999999997</v>
      </c>
      <c r="D40" s="34">
        <f>D42+D46</f>
        <v>3813690.6999999997</v>
      </c>
      <c r="E40" s="34">
        <f>E42+E46</f>
        <v>953430.7</v>
      </c>
      <c r="F40" s="28"/>
      <c r="G40" s="33">
        <f t="shared" si="0"/>
        <v>25.000210426084106</v>
      </c>
    </row>
    <row r="41" spans="1:7" x14ac:dyDescent="0.25">
      <c r="A41" s="16" t="s">
        <v>28</v>
      </c>
      <c r="B41" s="11"/>
      <c r="C41" s="34"/>
      <c r="D41" s="34"/>
      <c r="E41" s="34"/>
      <c r="F41" s="28"/>
      <c r="G41" s="29"/>
    </row>
    <row r="42" spans="1:7" ht="55.2" x14ac:dyDescent="0.25">
      <c r="A42" s="15" t="s">
        <v>42</v>
      </c>
      <c r="B42" s="11" t="s">
        <v>43</v>
      </c>
      <c r="C42" s="34">
        <v>328273.34000000003</v>
      </c>
      <c r="D42" s="34">
        <v>328273.34000000003</v>
      </c>
      <c r="E42" s="34">
        <v>82072.34</v>
      </c>
      <c r="F42" s="28"/>
      <c r="G42" s="33">
        <f t="shared" si="0"/>
        <v>25.001220019877334</v>
      </c>
    </row>
    <row r="43" spans="1:7" ht="55.2" hidden="1" x14ac:dyDescent="0.25">
      <c r="A43" s="16" t="s">
        <v>44</v>
      </c>
      <c r="B43" s="11" t="s">
        <v>45</v>
      </c>
      <c r="C43" s="34"/>
      <c r="D43" s="34"/>
      <c r="E43" s="34"/>
      <c r="F43" s="28"/>
      <c r="G43" s="29" t="e">
        <f t="shared" si="0"/>
        <v>#DIV/0!</v>
      </c>
    </row>
    <row r="44" spans="1:7" ht="55.2" hidden="1" x14ac:dyDescent="0.25">
      <c r="A44" s="16" t="s">
        <v>71</v>
      </c>
      <c r="B44" s="11" t="s">
        <v>72</v>
      </c>
      <c r="C44" s="34">
        <v>0</v>
      </c>
      <c r="D44" s="34">
        <v>0</v>
      </c>
      <c r="E44" s="34">
        <v>0</v>
      </c>
      <c r="F44" s="28"/>
      <c r="G44" s="29" t="e">
        <f t="shared" si="0"/>
        <v>#DIV/0!</v>
      </c>
    </row>
    <row r="45" spans="1:7" ht="27.6" hidden="1" x14ac:dyDescent="0.25">
      <c r="A45" s="16" t="s">
        <v>46</v>
      </c>
      <c r="B45" s="11" t="s">
        <v>47</v>
      </c>
      <c r="C45" s="34"/>
      <c r="D45" s="34"/>
      <c r="E45" s="34"/>
      <c r="F45" s="28"/>
      <c r="G45" s="29" t="e">
        <f t="shared" si="0"/>
        <v>#DIV/0!</v>
      </c>
    </row>
    <row r="46" spans="1:7" ht="48.75" customHeight="1" x14ac:dyDescent="0.25">
      <c r="A46" s="15" t="s">
        <v>112</v>
      </c>
      <c r="B46" s="11" t="s">
        <v>45</v>
      </c>
      <c r="C46" s="34">
        <v>3485417.36</v>
      </c>
      <c r="D46" s="34">
        <v>3485417.36</v>
      </c>
      <c r="E46" s="34">
        <v>871358.36</v>
      </c>
      <c r="F46" s="28"/>
      <c r="G46" s="33">
        <f t="shared" si="0"/>
        <v>25.000115337693735</v>
      </c>
    </row>
    <row r="47" spans="1:7" hidden="1" x14ac:dyDescent="0.25">
      <c r="A47" s="16" t="s">
        <v>28</v>
      </c>
      <c r="B47" s="11"/>
      <c r="C47" s="34"/>
      <c r="D47" s="34"/>
      <c r="E47" s="34"/>
      <c r="F47" s="28"/>
      <c r="G47" s="29"/>
    </row>
    <row r="48" spans="1:7" ht="138" hidden="1" x14ac:dyDescent="0.25">
      <c r="A48" s="25" t="s">
        <v>48</v>
      </c>
      <c r="B48" s="11" t="s">
        <v>49</v>
      </c>
      <c r="C48" s="34"/>
      <c r="D48" s="34"/>
      <c r="E48" s="34"/>
      <c r="F48" s="28"/>
      <c r="G48" s="29" t="e">
        <f t="shared" si="0"/>
        <v>#DIV/0!</v>
      </c>
    </row>
    <row r="49" spans="1:7" ht="179.4" hidden="1" x14ac:dyDescent="0.25">
      <c r="A49" s="25" t="s">
        <v>50</v>
      </c>
      <c r="B49" s="11" t="s">
        <v>51</v>
      </c>
      <c r="C49" s="34"/>
      <c r="D49" s="34"/>
      <c r="E49" s="34"/>
      <c r="F49" s="28"/>
      <c r="G49" s="29" t="e">
        <f t="shared" si="0"/>
        <v>#DIV/0!</v>
      </c>
    </row>
    <row r="50" spans="1:7" ht="138" hidden="1" x14ac:dyDescent="0.25">
      <c r="A50" s="25" t="s">
        <v>52</v>
      </c>
      <c r="B50" s="11" t="s">
        <v>53</v>
      </c>
      <c r="C50" s="34"/>
      <c r="D50" s="34"/>
      <c r="E50" s="34"/>
      <c r="F50" s="28"/>
      <c r="G50" s="29" t="e">
        <f t="shared" si="0"/>
        <v>#DIV/0!</v>
      </c>
    </row>
    <row r="51" spans="1:7" ht="94.5" hidden="1" customHeight="1" x14ac:dyDescent="0.25">
      <c r="A51" s="25" t="s">
        <v>54</v>
      </c>
      <c r="B51" s="11" t="s">
        <v>55</v>
      </c>
      <c r="C51" s="34"/>
      <c r="D51" s="34"/>
      <c r="E51" s="34"/>
      <c r="F51" s="28"/>
      <c r="G51" s="29" t="e">
        <f t="shared" si="0"/>
        <v>#DIV/0!</v>
      </c>
    </row>
    <row r="52" spans="1:7" ht="41.4" hidden="1" x14ac:dyDescent="0.25">
      <c r="A52" s="25" t="s">
        <v>56</v>
      </c>
      <c r="B52" s="11" t="s">
        <v>57</v>
      </c>
      <c r="C52" s="34"/>
      <c r="D52" s="34"/>
      <c r="E52" s="34"/>
      <c r="F52" s="28"/>
      <c r="G52" s="29" t="e">
        <f t="shared" si="0"/>
        <v>#DIV/0!</v>
      </c>
    </row>
    <row r="53" spans="1:7" ht="55.2" hidden="1" x14ac:dyDescent="0.25">
      <c r="A53" s="25" t="s">
        <v>58</v>
      </c>
      <c r="B53" s="11" t="s">
        <v>59</v>
      </c>
      <c r="C53" s="34"/>
      <c r="D53" s="34"/>
      <c r="E53" s="34"/>
      <c r="F53" s="28"/>
      <c r="G53" s="29" t="e">
        <f t="shared" si="0"/>
        <v>#DIV/0!</v>
      </c>
    </row>
    <row r="54" spans="1:7" ht="55.2" hidden="1" x14ac:dyDescent="0.25">
      <c r="A54" s="16" t="s">
        <v>60</v>
      </c>
      <c r="B54" s="11" t="s">
        <v>61</v>
      </c>
      <c r="C54" s="34"/>
      <c r="D54" s="34"/>
      <c r="E54" s="34"/>
      <c r="F54" s="28"/>
      <c r="G54" s="29" t="e">
        <f t="shared" si="0"/>
        <v>#DIV/0!</v>
      </c>
    </row>
    <row r="55" spans="1:7" ht="55.2" hidden="1" x14ac:dyDescent="0.25">
      <c r="A55" s="16" t="s">
        <v>62</v>
      </c>
      <c r="B55" s="11" t="s">
        <v>63</v>
      </c>
      <c r="C55" s="34"/>
      <c r="D55" s="34"/>
      <c r="E55" s="34"/>
      <c r="F55" s="28"/>
      <c r="G55" s="29" t="e">
        <f t="shared" si="0"/>
        <v>#DIV/0!</v>
      </c>
    </row>
    <row r="56" spans="1:7" ht="27.6" hidden="1" x14ac:dyDescent="0.25">
      <c r="A56" s="16" t="s">
        <v>64</v>
      </c>
      <c r="B56" s="11" t="s">
        <v>65</v>
      </c>
      <c r="C56" s="36">
        <v>0</v>
      </c>
      <c r="D56" s="36">
        <v>0</v>
      </c>
      <c r="E56" s="36">
        <v>0</v>
      </c>
      <c r="F56" s="28"/>
      <c r="G56" s="33">
        <v>0</v>
      </c>
    </row>
    <row r="57" spans="1:7" ht="27.6" x14ac:dyDescent="0.25">
      <c r="A57" s="15" t="s">
        <v>105</v>
      </c>
      <c r="B57" s="11" t="s">
        <v>27</v>
      </c>
      <c r="C57" s="34">
        <f>C59+C60</f>
        <v>302972.52</v>
      </c>
      <c r="D57" s="34">
        <f>D59+D60</f>
        <v>310247.02</v>
      </c>
      <c r="E57" s="34">
        <f>E59+E60</f>
        <v>77561.75</v>
      </c>
      <c r="F57" s="28"/>
      <c r="G57" s="33">
        <f t="shared" si="0"/>
        <v>24.999998388380973</v>
      </c>
    </row>
    <row r="58" spans="1:7" x14ac:dyDescent="0.25">
      <c r="A58" s="16" t="s">
        <v>28</v>
      </c>
      <c r="B58" s="11"/>
      <c r="C58" s="34"/>
      <c r="D58" s="34"/>
      <c r="E58" s="34"/>
      <c r="F58" s="28"/>
      <c r="G58" s="29"/>
    </row>
    <row r="59" spans="1:7" ht="27.6" x14ac:dyDescent="0.25">
      <c r="A59" s="15" t="s">
        <v>103</v>
      </c>
      <c r="B59" s="11" t="s">
        <v>104</v>
      </c>
      <c r="C59" s="34">
        <v>87500</v>
      </c>
      <c r="D59" s="34">
        <v>87500</v>
      </c>
      <c r="E59" s="34">
        <v>21875</v>
      </c>
      <c r="F59" s="28"/>
      <c r="G59" s="33">
        <f t="shared" si="0"/>
        <v>25</v>
      </c>
    </row>
    <row r="60" spans="1:7" ht="69" x14ac:dyDescent="0.25">
      <c r="A60" s="15" t="s">
        <v>106</v>
      </c>
      <c r="B60" s="11" t="s">
        <v>66</v>
      </c>
      <c r="C60" s="34">
        <v>215472.52</v>
      </c>
      <c r="D60" s="34">
        <v>222747.02</v>
      </c>
      <c r="E60" s="34">
        <v>55686.75</v>
      </c>
      <c r="F60" s="28"/>
      <c r="G60" s="33">
        <f t="shared" si="0"/>
        <v>24.999997755301059</v>
      </c>
    </row>
    <row r="61" spans="1:7" ht="55.2" x14ac:dyDescent="0.25">
      <c r="A61" s="15" t="s">
        <v>29</v>
      </c>
      <c r="B61" s="11" t="s">
        <v>31</v>
      </c>
      <c r="C61" s="34">
        <v>0</v>
      </c>
      <c r="D61" s="34">
        <f>D63+D64</f>
        <v>3110000</v>
      </c>
      <c r="E61" s="34">
        <f>E63+E64</f>
        <v>422650</v>
      </c>
      <c r="F61" s="28"/>
      <c r="G61" s="33">
        <f t="shared" si="0"/>
        <v>13.590032154340836</v>
      </c>
    </row>
    <row r="62" spans="1:7" x14ac:dyDescent="0.25">
      <c r="A62" s="37" t="s">
        <v>28</v>
      </c>
      <c r="B62" s="11"/>
      <c r="C62" s="34"/>
      <c r="D62" s="34"/>
      <c r="E62" s="34"/>
      <c r="F62" s="28"/>
      <c r="G62" s="32"/>
    </row>
    <row r="63" spans="1:7" ht="96.6" x14ac:dyDescent="0.25">
      <c r="A63" s="15" t="s">
        <v>67</v>
      </c>
      <c r="B63" s="12" t="s">
        <v>68</v>
      </c>
      <c r="C63" s="34">
        <v>0</v>
      </c>
      <c r="D63" s="34">
        <v>3100000</v>
      </c>
      <c r="E63" s="34">
        <v>412650</v>
      </c>
      <c r="F63" s="28"/>
      <c r="G63" s="33">
        <f>E63/D63*100</f>
        <v>13.311290322580646</v>
      </c>
    </row>
    <row r="64" spans="1:7" ht="41.4" x14ac:dyDescent="0.25">
      <c r="A64" s="37" t="s">
        <v>69</v>
      </c>
      <c r="B64" s="11" t="s">
        <v>70</v>
      </c>
      <c r="C64" s="34">
        <v>0</v>
      </c>
      <c r="D64" s="34">
        <v>10000</v>
      </c>
      <c r="E64" s="34">
        <v>10000</v>
      </c>
      <c r="F64" s="28"/>
      <c r="G64" s="33">
        <f>E64/D64*100</f>
        <v>100</v>
      </c>
    </row>
    <row r="65" spans="1:7" ht="38.4" customHeight="1" x14ac:dyDescent="0.25">
      <c r="A65" s="27" t="s">
        <v>113</v>
      </c>
      <c r="B65" s="11" t="s">
        <v>115</v>
      </c>
      <c r="C65" s="34">
        <v>0</v>
      </c>
      <c r="D65" s="34">
        <v>0</v>
      </c>
      <c r="E65" s="34">
        <f>E66</f>
        <v>-1162.1600000000001</v>
      </c>
      <c r="F65" s="28"/>
      <c r="G65" s="38">
        <v>0</v>
      </c>
    </row>
    <row r="66" spans="1:7" ht="156.75" customHeight="1" x14ac:dyDescent="0.25">
      <c r="A66" s="26" t="s">
        <v>113</v>
      </c>
      <c r="B66" s="11" t="s">
        <v>114</v>
      </c>
      <c r="C66" s="34">
        <v>0</v>
      </c>
      <c r="D66" s="34">
        <v>0</v>
      </c>
      <c r="E66" s="34">
        <v>-1162.1600000000001</v>
      </c>
      <c r="F66" s="28"/>
      <c r="G66" s="38">
        <v>0</v>
      </c>
    </row>
    <row r="67" spans="1:7" ht="29.25" customHeight="1" x14ac:dyDescent="0.25">
      <c r="A67" s="15" t="s">
        <v>15</v>
      </c>
      <c r="B67" s="11"/>
      <c r="C67" s="34">
        <f>C39+C11</f>
        <v>4603307.22</v>
      </c>
      <c r="D67" s="34">
        <f>D38+D11</f>
        <v>7720581.7199999997</v>
      </c>
      <c r="E67" s="34">
        <f>E38+E11</f>
        <v>1492893.69</v>
      </c>
      <c r="F67" s="30">
        <f>F38+F11</f>
        <v>0</v>
      </c>
      <c r="G67" s="30">
        <v>28.8</v>
      </c>
    </row>
    <row r="68" spans="1:7" ht="14.1" customHeight="1" x14ac:dyDescent="0.25">
      <c r="A68" s="6"/>
      <c r="B68" s="7"/>
      <c r="C68" s="7"/>
      <c r="D68" s="7"/>
    </row>
    <row r="71" spans="1:7" x14ac:dyDescent="0.25">
      <c r="E71" s="8"/>
    </row>
  </sheetData>
  <mergeCells count="11">
    <mergeCell ref="C1:G1"/>
    <mergeCell ref="C5:G5"/>
    <mergeCell ref="A7:G7"/>
    <mergeCell ref="C2:G2"/>
    <mergeCell ref="C3:G3"/>
    <mergeCell ref="C4:G4"/>
    <mergeCell ref="A8:E8"/>
    <mergeCell ref="G9:G10"/>
    <mergeCell ref="A9:A10"/>
    <mergeCell ref="B9:B10"/>
    <mergeCell ref="C9:E9"/>
  </mergeCells>
  <pageMargins left="0.39370078740157499" right="0.196850393700787" top="0.70866141732283505" bottom="0.39370078740157499" header="0.511811023622047" footer="0.55118110236220497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3743705557422"/>
  </sheetPr>
  <dimension ref="A1:J211"/>
  <sheetViews>
    <sheetView zoomScaleSheetLayoutView="108" workbookViewId="0">
      <selection activeCell="G5" sqref="G5:I5"/>
    </sheetView>
  </sheetViews>
  <sheetFormatPr defaultColWidth="9.109375" defaultRowHeight="15.6" customHeight="1" x14ac:dyDescent="0.3"/>
  <cols>
    <col min="1" max="1" width="44.5546875" style="123" customWidth="1"/>
    <col min="2" max="2" width="5.6640625" style="123" customWidth="1"/>
    <col min="3" max="3" width="5.5546875" style="124" customWidth="1"/>
    <col min="4" max="4" width="6.109375" style="123" customWidth="1"/>
    <col min="5" max="5" width="21.109375" style="123" customWidth="1"/>
    <col min="6" max="6" width="7" style="123" customWidth="1"/>
    <col min="7" max="7" width="12.109375" style="123" customWidth="1"/>
    <col min="8" max="8" width="11.88671875" style="123" customWidth="1"/>
    <col min="9" max="9" width="12.6640625" style="123" customWidth="1"/>
    <col min="10" max="10" width="9.33203125" style="123" customWidth="1"/>
    <col min="11" max="11" width="12" style="123" customWidth="1"/>
    <col min="12" max="16384" width="9.109375" style="123"/>
  </cols>
  <sheetData>
    <row r="1" spans="1:10" ht="14.4" customHeight="1" x14ac:dyDescent="0.3">
      <c r="B1" s="39"/>
      <c r="C1" s="40"/>
      <c r="D1" s="39"/>
      <c r="E1" s="39"/>
      <c r="F1" s="39"/>
      <c r="G1" s="234" t="s">
        <v>117</v>
      </c>
      <c r="H1" s="234"/>
      <c r="I1" s="234"/>
    </row>
    <row r="2" spans="1:10" ht="12.75" customHeight="1" x14ac:dyDescent="0.3">
      <c r="B2" s="39"/>
      <c r="C2" s="40"/>
      <c r="D2" s="39"/>
      <c r="E2" s="39"/>
      <c r="F2" s="39"/>
      <c r="G2" s="234" t="s">
        <v>94</v>
      </c>
      <c r="H2" s="234"/>
      <c r="I2" s="234"/>
    </row>
    <row r="3" spans="1:10" ht="15.9" customHeight="1" x14ac:dyDescent="0.3">
      <c r="B3" s="41"/>
      <c r="C3" s="42"/>
      <c r="D3" s="41"/>
      <c r="E3" s="43"/>
      <c r="F3" s="234" t="s">
        <v>95</v>
      </c>
      <c r="G3" s="234"/>
      <c r="H3" s="234"/>
      <c r="I3" s="234"/>
    </row>
    <row r="4" spans="1:10" ht="35.1" customHeight="1" x14ac:dyDescent="0.3">
      <c r="B4" s="41"/>
      <c r="C4" s="42"/>
      <c r="D4" s="41"/>
      <c r="E4" s="43"/>
      <c r="F4" s="234" t="s">
        <v>96</v>
      </c>
      <c r="G4" s="234"/>
      <c r="H4" s="234"/>
      <c r="I4" s="234"/>
    </row>
    <row r="5" spans="1:10" ht="15" customHeight="1" x14ac:dyDescent="0.3">
      <c r="B5" s="41"/>
      <c r="C5" s="42"/>
      <c r="D5" s="41"/>
      <c r="E5" s="43"/>
      <c r="F5" s="44"/>
      <c r="G5" s="235" t="s">
        <v>455</v>
      </c>
      <c r="H5" s="235"/>
      <c r="I5" s="235"/>
    </row>
    <row r="6" spans="1:10" ht="2.25" hidden="1" customHeight="1" x14ac:dyDescent="0.3">
      <c r="B6" s="41"/>
      <c r="C6" s="42"/>
      <c r="D6" s="41"/>
      <c r="E6" s="43"/>
      <c r="F6" s="44"/>
      <c r="G6" s="45"/>
      <c r="H6" s="45"/>
      <c r="I6" s="45"/>
    </row>
    <row r="7" spans="1:10" ht="39" customHeight="1" x14ac:dyDescent="0.3">
      <c r="A7" s="237" t="s">
        <v>118</v>
      </c>
      <c r="B7" s="237"/>
      <c r="C7" s="237"/>
      <c r="D7" s="237"/>
      <c r="E7" s="237"/>
      <c r="F7" s="237"/>
      <c r="G7" s="237"/>
      <c r="H7" s="237"/>
      <c r="I7" s="237"/>
    </row>
    <row r="8" spans="1:10" ht="46.5" hidden="1" customHeight="1" x14ac:dyDescent="0.3">
      <c r="A8" s="241" t="s">
        <v>119</v>
      </c>
      <c r="B8" s="241"/>
      <c r="C8" s="241"/>
      <c r="D8" s="241"/>
      <c r="E8" s="241"/>
      <c r="F8" s="241"/>
      <c r="G8" s="241"/>
      <c r="H8" s="241"/>
      <c r="I8" s="241"/>
    </row>
    <row r="9" spans="1:10" ht="17.399999999999999" customHeight="1" x14ac:dyDescent="0.3">
      <c r="A9" s="238" t="s">
        <v>120</v>
      </c>
      <c r="B9" s="239" t="s">
        <v>121</v>
      </c>
      <c r="C9" s="240" t="s">
        <v>122</v>
      </c>
      <c r="D9" s="238" t="s">
        <v>123</v>
      </c>
      <c r="E9" s="238" t="s">
        <v>124</v>
      </c>
      <c r="F9" s="238" t="s">
        <v>125</v>
      </c>
      <c r="G9" s="239" t="s">
        <v>116</v>
      </c>
      <c r="H9" s="239"/>
      <c r="I9" s="239"/>
      <c r="J9" s="232" t="s">
        <v>101</v>
      </c>
    </row>
    <row r="10" spans="1:10" ht="34.5" customHeight="1" x14ac:dyDescent="0.3">
      <c r="A10" s="238"/>
      <c r="B10" s="239"/>
      <c r="C10" s="240"/>
      <c r="D10" s="238"/>
      <c r="E10" s="238"/>
      <c r="F10" s="238"/>
      <c r="G10" s="46" t="s">
        <v>126</v>
      </c>
      <c r="H10" s="46" t="s">
        <v>99</v>
      </c>
      <c r="I10" s="46" t="s">
        <v>100</v>
      </c>
      <c r="J10" s="233"/>
    </row>
    <row r="11" spans="1:10" ht="54.6" customHeight="1" x14ac:dyDescent="0.3">
      <c r="A11" s="48" t="s">
        <v>127</v>
      </c>
      <c r="B11" s="49">
        <v>753</v>
      </c>
      <c r="C11" s="50"/>
      <c r="D11" s="51"/>
      <c r="E11" s="52"/>
      <c r="F11" s="53"/>
      <c r="G11" s="54">
        <f>G12+G61+G70+G99+G165</f>
        <v>4627639.25</v>
      </c>
      <c r="H11" s="54">
        <f>H12+H61+H70+H99+H165+H82</f>
        <v>8094913.9199999999</v>
      </c>
      <c r="I11" s="54">
        <f>I12+I61+I70+I99+I165+I82</f>
        <v>1328487.5</v>
      </c>
      <c r="J11" s="55">
        <f>I11/H11*100</f>
        <v>16.411385137990447</v>
      </c>
    </row>
    <row r="12" spans="1:10" ht="18.75" customHeight="1" x14ac:dyDescent="0.3">
      <c r="A12" s="48" t="s">
        <v>128</v>
      </c>
      <c r="B12" s="49">
        <v>753</v>
      </c>
      <c r="C12" s="56" t="s">
        <v>129</v>
      </c>
      <c r="D12" s="56" t="s">
        <v>130</v>
      </c>
      <c r="E12" s="52"/>
      <c r="F12" s="57"/>
      <c r="G12" s="58">
        <f>G13+G25+G44+G50+G55</f>
        <v>3873566.9</v>
      </c>
      <c r="H12" s="58">
        <f t="shared" ref="H12:I12" si="0">H13+H25+H44+H50+H55</f>
        <v>3873566.9</v>
      </c>
      <c r="I12" s="58">
        <f t="shared" si="0"/>
        <v>854894.64999999991</v>
      </c>
      <c r="J12" s="59">
        <f>I12/H12*100</f>
        <v>22.069959602349968</v>
      </c>
    </row>
    <row r="13" spans="1:10" ht="51.6" customHeight="1" x14ac:dyDescent="0.3">
      <c r="A13" s="48" t="s">
        <v>131</v>
      </c>
      <c r="B13" s="49">
        <v>753</v>
      </c>
      <c r="C13" s="56" t="s">
        <v>129</v>
      </c>
      <c r="D13" s="56" t="s">
        <v>132</v>
      </c>
      <c r="E13" s="52"/>
      <c r="F13" s="57"/>
      <c r="G13" s="58">
        <f>G14</f>
        <v>934275</v>
      </c>
      <c r="H13" s="58">
        <f>H14</f>
        <v>934275</v>
      </c>
      <c r="I13" s="54">
        <f>I14</f>
        <v>211742.8</v>
      </c>
      <c r="J13" s="59">
        <f>J14</f>
        <v>22.663862353161541</v>
      </c>
    </row>
    <row r="14" spans="1:10" ht="45.75" customHeight="1" x14ac:dyDescent="0.3">
      <c r="A14" s="60" t="s">
        <v>133</v>
      </c>
      <c r="B14" s="61">
        <v>753</v>
      </c>
      <c r="C14" s="62" t="s">
        <v>129</v>
      </c>
      <c r="D14" s="62" t="s">
        <v>132</v>
      </c>
      <c r="E14" s="63" t="s">
        <v>134</v>
      </c>
      <c r="F14" s="64"/>
      <c r="G14" s="65">
        <f>G15</f>
        <v>934275</v>
      </c>
      <c r="H14" s="65">
        <f t="shared" ref="H14:I14" si="1">H15</f>
        <v>934275</v>
      </c>
      <c r="I14" s="65">
        <f t="shared" si="1"/>
        <v>211742.8</v>
      </c>
      <c r="J14" s="59">
        <f>J15</f>
        <v>22.663862353161541</v>
      </c>
    </row>
    <row r="15" spans="1:10" ht="17.399999999999999" customHeight="1" x14ac:dyDescent="0.3">
      <c r="A15" s="66" t="s">
        <v>135</v>
      </c>
      <c r="B15" s="49">
        <v>753</v>
      </c>
      <c r="C15" s="56" t="s">
        <v>129</v>
      </c>
      <c r="D15" s="56" t="s">
        <v>132</v>
      </c>
      <c r="E15" s="52" t="s">
        <v>136</v>
      </c>
      <c r="F15" s="57"/>
      <c r="G15" s="58">
        <f>G16</f>
        <v>934275</v>
      </c>
      <c r="H15" s="58">
        <f t="shared" ref="H15:I17" si="2">H16</f>
        <v>934275</v>
      </c>
      <c r="I15" s="54">
        <f t="shared" si="2"/>
        <v>211742.8</v>
      </c>
      <c r="J15" s="59">
        <f>J16</f>
        <v>22.663862353161541</v>
      </c>
    </row>
    <row r="16" spans="1:10" ht="40.200000000000003" customHeight="1" x14ac:dyDescent="0.3">
      <c r="A16" s="48" t="s">
        <v>137</v>
      </c>
      <c r="B16" s="49">
        <v>753</v>
      </c>
      <c r="C16" s="56" t="s">
        <v>129</v>
      </c>
      <c r="D16" s="56" t="s">
        <v>132</v>
      </c>
      <c r="E16" s="52" t="s">
        <v>138</v>
      </c>
      <c r="F16" s="57"/>
      <c r="G16" s="58">
        <f>G17</f>
        <v>934275</v>
      </c>
      <c r="H16" s="58">
        <f t="shared" si="2"/>
        <v>934275</v>
      </c>
      <c r="I16" s="54">
        <f t="shared" si="2"/>
        <v>211742.8</v>
      </c>
      <c r="J16" s="59">
        <f>J17</f>
        <v>22.663862353161541</v>
      </c>
    </row>
    <row r="17" spans="1:10" ht="96.6" customHeight="1" x14ac:dyDescent="0.3">
      <c r="A17" s="48" t="s">
        <v>139</v>
      </c>
      <c r="B17" s="49">
        <v>753</v>
      </c>
      <c r="C17" s="56" t="s">
        <v>129</v>
      </c>
      <c r="D17" s="56" t="s">
        <v>132</v>
      </c>
      <c r="E17" s="52" t="s">
        <v>140</v>
      </c>
      <c r="F17" s="53">
        <v>100</v>
      </c>
      <c r="G17" s="54">
        <f>G18</f>
        <v>934275</v>
      </c>
      <c r="H17" s="54">
        <f t="shared" si="2"/>
        <v>934275</v>
      </c>
      <c r="I17" s="54">
        <f t="shared" si="2"/>
        <v>211742.8</v>
      </c>
      <c r="J17" s="55">
        <f>J18</f>
        <v>22.663862353161541</v>
      </c>
    </row>
    <row r="18" spans="1:10" ht="36" customHeight="1" x14ac:dyDescent="0.3">
      <c r="A18" s="67" t="s">
        <v>141</v>
      </c>
      <c r="B18" s="68">
        <v>753</v>
      </c>
      <c r="C18" s="69" t="s">
        <v>129</v>
      </c>
      <c r="D18" s="69" t="s">
        <v>132</v>
      </c>
      <c r="E18" s="70" t="s">
        <v>142</v>
      </c>
      <c r="F18" s="71">
        <v>120</v>
      </c>
      <c r="G18" s="72">
        <v>934275</v>
      </c>
      <c r="H18" s="72">
        <v>934275</v>
      </c>
      <c r="I18" s="72">
        <v>211742.8</v>
      </c>
      <c r="J18" s="55">
        <f>I18/H18*100</f>
        <v>22.663862353161541</v>
      </c>
    </row>
    <row r="19" spans="1:10" hidden="1" x14ac:dyDescent="0.3">
      <c r="A19" s="73" t="s">
        <v>143</v>
      </c>
      <c r="B19" s="49">
        <v>753</v>
      </c>
      <c r="C19" s="56" t="s">
        <v>129</v>
      </c>
      <c r="D19" s="56" t="s">
        <v>144</v>
      </c>
      <c r="E19" s="52"/>
      <c r="F19" s="53"/>
      <c r="G19" s="54"/>
      <c r="H19" s="54"/>
      <c r="I19" s="54"/>
      <c r="J19" s="55" t="e">
        <f t="shared" ref="J19:J29" si="3">I19/H19*100</f>
        <v>#DIV/0!</v>
      </c>
    </row>
    <row r="20" spans="1:10" ht="46.8" hidden="1" x14ac:dyDescent="0.3">
      <c r="A20" s="73" t="s">
        <v>145</v>
      </c>
      <c r="B20" s="74">
        <v>753</v>
      </c>
      <c r="C20" s="75" t="s">
        <v>129</v>
      </c>
      <c r="D20" s="75" t="s">
        <v>144</v>
      </c>
      <c r="E20" s="76" t="s">
        <v>146</v>
      </c>
      <c r="F20" s="77"/>
      <c r="G20" s="78"/>
      <c r="H20" s="78"/>
      <c r="I20" s="78"/>
      <c r="J20" s="55" t="e">
        <f t="shared" si="3"/>
        <v>#DIV/0!</v>
      </c>
    </row>
    <row r="21" spans="1:10" ht="46.8" hidden="1" x14ac:dyDescent="0.3">
      <c r="A21" s="73" t="s">
        <v>147</v>
      </c>
      <c r="B21" s="79">
        <v>753</v>
      </c>
      <c r="C21" s="80" t="s">
        <v>129</v>
      </c>
      <c r="D21" s="80" t="s">
        <v>144</v>
      </c>
      <c r="E21" s="81" t="s">
        <v>148</v>
      </c>
      <c r="F21" s="82"/>
      <c r="G21" s="83"/>
      <c r="H21" s="83"/>
      <c r="I21" s="83"/>
      <c r="J21" s="55" t="e">
        <f t="shared" si="3"/>
        <v>#DIV/0!</v>
      </c>
    </row>
    <row r="22" spans="1:10" ht="69" hidden="1" customHeight="1" x14ac:dyDescent="0.3">
      <c r="A22" s="84" t="s">
        <v>149</v>
      </c>
      <c r="B22" s="79">
        <v>753</v>
      </c>
      <c r="C22" s="80" t="s">
        <v>129</v>
      </c>
      <c r="D22" s="80" t="s">
        <v>144</v>
      </c>
      <c r="E22" s="81" t="s">
        <v>150</v>
      </c>
      <c r="F22" s="82"/>
      <c r="G22" s="83"/>
      <c r="H22" s="83"/>
      <c r="I22" s="83"/>
      <c r="J22" s="55" t="e">
        <f t="shared" si="3"/>
        <v>#DIV/0!</v>
      </c>
    </row>
    <row r="23" spans="1:10" ht="93.6" hidden="1" x14ac:dyDescent="0.3">
      <c r="A23" s="73" t="s">
        <v>139</v>
      </c>
      <c r="B23" s="79">
        <v>300</v>
      </c>
      <c r="C23" s="80" t="s">
        <v>129</v>
      </c>
      <c r="D23" s="80" t="s">
        <v>151</v>
      </c>
      <c r="E23" s="81" t="s">
        <v>152</v>
      </c>
      <c r="F23" s="85">
        <v>100</v>
      </c>
      <c r="G23" s="86"/>
      <c r="H23" s="86"/>
      <c r="I23" s="83"/>
      <c r="J23" s="55" t="e">
        <f t="shared" si="3"/>
        <v>#DIV/0!</v>
      </c>
    </row>
    <row r="24" spans="1:10" ht="62.4" hidden="1" x14ac:dyDescent="0.3">
      <c r="A24" s="84" t="s">
        <v>141</v>
      </c>
      <c r="B24" s="87">
        <v>300</v>
      </c>
      <c r="C24" s="88" t="s">
        <v>129</v>
      </c>
      <c r="D24" s="88" t="s">
        <v>151</v>
      </c>
      <c r="E24" s="89" t="s">
        <v>150</v>
      </c>
      <c r="F24" s="90">
        <v>120</v>
      </c>
      <c r="G24" s="91"/>
      <c r="H24" s="91"/>
      <c r="I24" s="91"/>
      <c r="J24" s="55" t="e">
        <f t="shared" si="3"/>
        <v>#DIV/0!</v>
      </c>
    </row>
    <row r="25" spans="1:10" ht="80.400000000000006" customHeight="1" x14ac:dyDescent="0.3">
      <c r="A25" s="48" t="s">
        <v>153</v>
      </c>
      <c r="B25" s="49">
        <v>753</v>
      </c>
      <c r="C25" s="56" t="s">
        <v>129</v>
      </c>
      <c r="D25" s="56" t="s">
        <v>144</v>
      </c>
      <c r="E25" s="52"/>
      <c r="F25" s="57"/>
      <c r="G25" s="58">
        <f>G26+G31</f>
        <v>2719058.9</v>
      </c>
      <c r="H25" s="58">
        <f t="shared" ref="H25:I25" si="4">H26+H31</f>
        <v>2719058.9</v>
      </c>
      <c r="I25" s="58">
        <f t="shared" si="4"/>
        <v>590890.06999999995</v>
      </c>
      <c r="J25" s="55">
        <f t="shared" si="3"/>
        <v>21.731418543379107</v>
      </c>
    </row>
    <row r="26" spans="1:10" ht="33.75" customHeight="1" x14ac:dyDescent="0.3">
      <c r="A26" s="73" t="s">
        <v>154</v>
      </c>
      <c r="B26" s="61">
        <v>753</v>
      </c>
      <c r="C26" s="62" t="s">
        <v>129</v>
      </c>
      <c r="D26" s="62" t="s">
        <v>144</v>
      </c>
      <c r="E26" s="63" t="s">
        <v>155</v>
      </c>
      <c r="F26" s="64"/>
      <c r="G26" s="65">
        <f>G27</f>
        <v>87500</v>
      </c>
      <c r="H26" s="65">
        <f>H27</f>
        <v>87500</v>
      </c>
      <c r="I26" s="92">
        <f>I27</f>
        <v>0</v>
      </c>
      <c r="J26" s="55">
        <f t="shared" si="3"/>
        <v>0</v>
      </c>
    </row>
    <row r="27" spans="1:10" ht="32.25" customHeight="1" x14ac:dyDescent="0.3">
      <c r="A27" s="73" t="s">
        <v>156</v>
      </c>
      <c r="B27" s="61">
        <v>753</v>
      </c>
      <c r="C27" s="62" t="s">
        <v>129</v>
      </c>
      <c r="D27" s="62" t="s">
        <v>144</v>
      </c>
      <c r="E27" s="63" t="s">
        <v>157</v>
      </c>
      <c r="F27" s="64"/>
      <c r="G27" s="65">
        <f t="shared" ref="G27:H29" si="5">G28</f>
        <v>87500</v>
      </c>
      <c r="H27" s="65">
        <f t="shared" si="5"/>
        <v>87500</v>
      </c>
      <c r="I27" s="65">
        <f t="shared" ref="I27" si="6">I28</f>
        <v>0</v>
      </c>
      <c r="J27" s="55">
        <f t="shared" si="3"/>
        <v>0</v>
      </c>
    </row>
    <row r="28" spans="1:10" ht="66.75" customHeight="1" x14ac:dyDescent="0.3">
      <c r="A28" s="73" t="s">
        <v>158</v>
      </c>
      <c r="B28" s="61">
        <v>753</v>
      </c>
      <c r="C28" s="62" t="s">
        <v>129</v>
      </c>
      <c r="D28" s="62" t="s">
        <v>144</v>
      </c>
      <c r="E28" s="63" t="s">
        <v>159</v>
      </c>
      <c r="F28" s="64"/>
      <c r="G28" s="65">
        <f t="shared" si="5"/>
        <v>87500</v>
      </c>
      <c r="H28" s="65">
        <f t="shared" si="5"/>
        <v>87500</v>
      </c>
      <c r="I28" s="92">
        <f>I29</f>
        <v>0</v>
      </c>
      <c r="J28" s="55">
        <f t="shared" si="3"/>
        <v>0</v>
      </c>
    </row>
    <row r="29" spans="1:10" ht="51" customHeight="1" x14ac:dyDescent="0.3">
      <c r="A29" s="73" t="s">
        <v>147</v>
      </c>
      <c r="B29" s="61">
        <v>753</v>
      </c>
      <c r="C29" s="62" t="s">
        <v>129</v>
      </c>
      <c r="D29" s="62" t="s">
        <v>144</v>
      </c>
      <c r="E29" s="63" t="s">
        <v>159</v>
      </c>
      <c r="F29" s="64">
        <v>200</v>
      </c>
      <c r="G29" s="65">
        <f t="shared" si="5"/>
        <v>87500</v>
      </c>
      <c r="H29" s="65">
        <f t="shared" si="5"/>
        <v>87500</v>
      </c>
      <c r="I29" s="92">
        <f>I30</f>
        <v>0</v>
      </c>
      <c r="J29" s="55">
        <f t="shared" si="3"/>
        <v>0</v>
      </c>
    </row>
    <row r="30" spans="1:10" ht="62.25" customHeight="1" x14ac:dyDescent="0.3">
      <c r="A30" s="84" t="s">
        <v>149</v>
      </c>
      <c r="B30" s="61">
        <v>753</v>
      </c>
      <c r="C30" s="62" t="s">
        <v>129</v>
      </c>
      <c r="D30" s="62" t="s">
        <v>144</v>
      </c>
      <c r="E30" s="63" t="s">
        <v>159</v>
      </c>
      <c r="F30" s="64">
        <v>240</v>
      </c>
      <c r="G30" s="65">
        <v>87500</v>
      </c>
      <c r="H30" s="65">
        <v>87500</v>
      </c>
      <c r="I30" s="92">
        <v>0</v>
      </c>
      <c r="J30" s="55">
        <f>I30/H30*100</f>
        <v>0</v>
      </c>
    </row>
    <row r="31" spans="1:10" ht="31.2" x14ac:dyDescent="0.3">
      <c r="A31" s="93" t="s">
        <v>160</v>
      </c>
      <c r="B31" s="74">
        <v>753</v>
      </c>
      <c r="C31" s="75" t="s">
        <v>129</v>
      </c>
      <c r="D31" s="75" t="s">
        <v>144</v>
      </c>
      <c r="E31" s="76" t="s">
        <v>161</v>
      </c>
      <c r="F31" s="94"/>
      <c r="G31" s="95">
        <f>G33</f>
        <v>2631558.9</v>
      </c>
      <c r="H31" s="95">
        <f t="shared" ref="H31:I31" si="7">H33</f>
        <v>2631558.9</v>
      </c>
      <c r="I31" s="95">
        <f t="shared" si="7"/>
        <v>590890.06999999995</v>
      </c>
      <c r="J31" s="55">
        <f>I31/H31*100</f>
        <v>22.453993714524113</v>
      </c>
    </row>
    <row r="32" spans="1:10" hidden="1" x14ac:dyDescent="0.3">
      <c r="A32" s="96" t="s">
        <v>162</v>
      </c>
      <c r="B32" s="79">
        <v>753</v>
      </c>
      <c r="C32" s="80" t="s">
        <v>129</v>
      </c>
      <c r="D32" s="80" t="s">
        <v>144</v>
      </c>
      <c r="E32" s="81" t="s">
        <v>161</v>
      </c>
      <c r="F32" s="82"/>
      <c r="G32" s="83"/>
      <c r="H32" s="83"/>
      <c r="I32" s="83"/>
      <c r="J32" s="55" t="e">
        <f t="shared" ref="J32:J96" si="8">I32/H32*100</f>
        <v>#DIV/0!</v>
      </c>
    </row>
    <row r="33" spans="1:10" ht="44.4" customHeight="1" x14ac:dyDescent="0.3">
      <c r="A33" s="73" t="s">
        <v>137</v>
      </c>
      <c r="B33" s="79">
        <v>753</v>
      </c>
      <c r="C33" s="80" t="s">
        <v>129</v>
      </c>
      <c r="D33" s="80" t="s">
        <v>144</v>
      </c>
      <c r="E33" s="81" t="s">
        <v>163</v>
      </c>
      <c r="F33" s="82"/>
      <c r="G33" s="83">
        <f>G34+G36+G38</f>
        <v>2631558.9</v>
      </c>
      <c r="H33" s="83">
        <f t="shared" ref="H33:I33" si="9">H34+H36+H38</f>
        <v>2631558.9</v>
      </c>
      <c r="I33" s="83">
        <f t="shared" si="9"/>
        <v>590890.06999999995</v>
      </c>
      <c r="J33" s="55">
        <f t="shared" si="8"/>
        <v>22.453993714524113</v>
      </c>
    </row>
    <row r="34" spans="1:10" ht="93" customHeight="1" x14ac:dyDescent="0.3">
      <c r="A34" s="73" t="s">
        <v>139</v>
      </c>
      <c r="B34" s="79">
        <v>753</v>
      </c>
      <c r="C34" s="80" t="s">
        <v>129</v>
      </c>
      <c r="D34" s="80" t="s">
        <v>144</v>
      </c>
      <c r="E34" s="81" t="s">
        <v>163</v>
      </c>
      <c r="F34" s="82">
        <v>100</v>
      </c>
      <c r="G34" s="83">
        <f>G35</f>
        <v>2399513</v>
      </c>
      <c r="H34" s="83">
        <f>H35</f>
        <v>2399513</v>
      </c>
      <c r="I34" s="83">
        <f>I35</f>
        <v>516662.45</v>
      </c>
      <c r="J34" s="55">
        <f t="shared" si="8"/>
        <v>21.531971279172065</v>
      </c>
    </row>
    <row r="35" spans="1:10" ht="33" customHeight="1" x14ac:dyDescent="0.3">
      <c r="A35" s="73" t="s">
        <v>141</v>
      </c>
      <c r="B35" s="79">
        <v>753</v>
      </c>
      <c r="C35" s="80" t="s">
        <v>129</v>
      </c>
      <c r="D35" s="80" t="s">
        <v>144</v>
      </c>
      <c r="E35" s="81" t="s">
        <v>164</v>
      </c>
      <c r="F35" s="82">
        <v>120</v>
      </c>
      <c r="G35" s="83">
        <v>2399513</v>
      </c>
      <c r="H35" s="83">
        <v>2399513</v>
      </c>
      <c r="I35" s="83">
        <v>516662.45</v>
      </c>
      <c r="J35" s="55">
        <f t="shared" si="8"/>
        <v>21.531971279172065</v>
      </c>
    </row>
    <row r="36" spans="1:10" ht="45" customHeight="1" x14ac:dyDescent="0.3">
      <c r="A36" s="73" t="s">
        <v>147</v>
      </c>
      <c r="B36" s="79">
        <v>753</v>
      </c>
      <c r="C36" s="80" t="s">
        <v>129</v>
      </c>
      <c r="D36" s="80" t="s">
        <v>144</v>
      </c>
      <c r="E36" s="81" t="s">
        <v>163</v>
      </c>
      <c r="F36" s="82">
        <v>200</v>
      </c>
      <c r="G36" s="83">
        <f>G37</f>
        <v>226045.9</v>
      </c>
      <c r="H36" s="83">
        <f t="shared" ref="H36:I36" si="10">H37</f>
        <v>226045.9</v>
      </c>
      <c r="I36" s="83">
        <f t="shared" si="10"/>
        <v>73077.41</v>
      </c>
      <c r="J36" s="55">
        <f t="shared" si="8"/>
        <v>32.328571321134334</v>
      </c>
    </row>
    <row r="37" spans="1:10" ht="51.6" customHeight="1" x14ac:dyDescent="0.3">
      <c r="A37" s="73" t="s">
        <v>149</v>
      </c>
      <c r="B37" s="79">
        <v>753</v>
      </c>
      <c r="C37" s="80" t="s">
        <v>129</v>
      </c>
      <c r="D37" s="80" t="s">
        <v>144</v>
      </c>
      <c r="E37" s="81" t="s">
        <v>165</v>
      </c>
      <c r="F37" s="82">
        <v>240</v>
      </c>
      <c r="G37" s="83">
        <v>226045.9</v>
      </c>
      <c r="H37" s="83">
        <v>226045.9</v>
      </c>
      <c r="I37" s="83">
        <v>73077.41</v>
      </c>
      <c r="J37" s="55">
        <f t="shared" si="8"/>
        <v>32.328571321134334</v>
      </c>
    </row>
    <row r="38" spans="1:10" x14ac:dyDescent="0.3">
      <c r="A38" s="73" t="s">
        <v>166</v>
      </c>
      <c r="B38" s="79">
        <v>753</v>
      </c>
      <c r="C38" s="80" t="s">
        <v>129</v>
      </c>
      <c r="D38" s="80" t="s">
        <v>144</v>
      </c>
      <c r="E38" s="81" t="s">
        <v>167</v>
      </c>
      <c r="F38" s="82">
        <v>800</v>
      </c>
      <c r="G38" s="83">
        <f>G39</f>
        <v>6000</v>
      </c>
      <c r="H38" s="83">
        <f>H39</f>
        <v>6000</v>
      </c>
      <c r="I38" s="83">
        <f>I39</f>
        <v>1150.21</v>
      </c>
      <c r="J38" s="55">
        <f t="shared" si="8"/>
        <v>19.170166666666667</v>
      </c>
    </row>
    <row r="39" spans="1:10" ht="19.8" customHeight="1" x14ac:dyDescent="0.3">
      <c r="A39" s="73" t="s">
        <v>168</v>
      </c>
      <c r="B39" s="79">
        <v>753</v>
      </c>
      <c r="C39" s="80" t="s">
        <v>129</v>
      </c>
      <c r="D39" s="80" t="s">
        <v>144</v>
      </c>
      <c r="E39" s="81" t="s">
        <v>169</v>
      </c>
      <c r="F39" s="82">
        <v>850</v>
      </c>
      <c r="G39" s="83">
        <v>6000</v>
      </c>
      <c r="H39" s="83">
        <v>6000</v>
      </c>
      <c r="I39" s="83">
        <v>1150.21</v>
      </c>
      <c r="J39" s="55">
        <f t="shared" si="8"/>
        <v>19.170166666666667</v>
      </c>
    </row>
    <row r="40" spans="1:10" ht="21" hidden="1" customHeight="1" x14ac:dyDescent="0.3">
      <c r="A40" s="73" t="s">
        <v>143</v>
      </c>
      <c r="B40" s="79">
        <v>753</v>
      </c>
      <c r="C40" s="80" t="s">
        <v>129</v>
      </c>
      <c r="D40" s="80" t="s">
        <v>144</v>
      </c>
      <c r="E40" s="81" t="s">
        <v>170</v>
      </c>
      <c r="F40" s="85"/>
      <c r="G40" s="86"/>
      <c r="H40" s="86"/>
      <c r="I40" s="83"/>
      <c r="J40" s="55" t="e">
        <f t="shared" si="8"/>
        <v>#DIV/0!</v>
      </c>
    </row>
    <row r="41" spans="1:10" ht="63.75" hidden="1" customHeight="1" x14ac:dyDescent="0.3">
      <c r="A41" s="73" t="s">
        <v>145</v>
      </c>
      <c r="B41" s="79">
        <v>753</v>
      </c>
      <c r="C41" s="80" t="s">
        <v>129</v>
      </c>
      <c r="D41" s="80" t="s">
        <v>144</v>
      </c>
      <c r="E41" s="81" t="s">
        <v>171</v>
      </c>
      <c r="F41" s="85"/>
      <c r="G41" s="86"/>
      <c r="H41" s="86"/>
      <c r="I41" s="83"/>
      <c r="J41" s="55" t="e">
        <f t="shared" si="8"/>
        <v>#DIV/0!</v>
      </c>
    </row>
    <row r="42" spans="1:10" ht="51.75" hidden="1" customHeight="1" x14ac:dyDescent="0.3">
      <c r="A42" s="73" t="s">
        <v>147</v>
      </c>
      <c r="B42" s="79">
        <v>753</v>
      </c>
      <c r="C42" s="80" t="s">
        <v>129</v>
      </c>
      <c r="D42" s="80" t="s">
        <v>144</v>
      </c>
      <c r="E42" s="81" t="s">
        <v>172</v>
      </c>
      <c r="F42" s="85">
        <v>200</v>
      </c>
      <c r="G42" s="86"/>
      <c r="H42" s="86"/>
      <c r="I42" s="83"/>
      <c r="J42" s="55" t="e">
        <f t="shared" si="8"/>
        <v>#DIV/0!</v>
      </c>
    </row>
    <row r="43" spans="1:10" ht="66.75" hidden="1" customHeight="1" x14ac:dyDescent="0.3">
      <c r="A43" s="84" t="s">
        <v>149</v>
      </c>
      <c r="B43" s="87">
        <v>753</v>
      </c>
      <c r="C43" s="88" t="s">
        <v>129</v>
      </c>
      <c r="D43" s="88" t="s">
        <v>144</v>
      </c>
      <c r="E43" s="89" t="s">
        <v>173</v>
      </c>
      <c r="F43" s="97">
        <v>240</v>
      </c>
      <c r="G43" s="98"/>
      <c r="H43" s="98"/>
      <c r="I43" s="91"/>
      <c r="J43" s="55" t="e">
        <f t="shared" si="8"/>
        <v>#DIV/0!</v>
      </c>
    </row>
    <row r="44" spans="1:10" ht="66.599999999999994" customHeight="1" x14ac:dyDescent="0.3">
      <c r="A44" s="66" t="s">
        <v>174</v>
      </c>
      <c r="B44" s="49">
        <v>753</v>
      </c>
      <c r="C44" s="56" t="s">
        <v>129</v>
      </c>
      <c r="D44" s="56" t="s">
        <v>175</v>
      </c>
      <c r="E44" s="52"/>
      <c r="F44" s="57"/>
      <c r="G44" s="58">
        <f>G45</f>
        <v>65233</v>
      </c>
      <c r="H44" s="58">
        <f t="shared" ref="H44:I44" si="11">H45</f>
        <v>65233</v>
      </c>
      <c r="I44" s="58">
        <f t="shared" si="11"/>
        <v>31617</v>
      </c>
      <c r="J44" s="55">
        <f t="shared" si="8"/>
        <v>48.467800039857131</v>
      </c>
    </row>
    <row r="45" spans="1:10" ht="30.75" customHeight="1" x14ac:dyDescent="0.3">
      <c r="A45" s="93" t="s">
        <v>176</v>
      </c>
      <c r="B45" s="74">
        <v>753</v>
      </c>
      <c r="C45" s="75" t="s">
        <v>129</v>
      </c>
      <c r="D45" s="75" t="s">
        <v>175</v>
      </c>
      <c r="E45" s="76" t="s">
        <v>177</v>
      </c>
      <c r="F45" s="94"/>
      <c r="G45" s="95">
        <f>G46</f>
        <v>65233</v>
      </c>
      <c r="H45" s="95">
        <f t="shared" ref="H45:I45" si="12">H46</f>
        <v>65233</v>
      </c>
      <c r="I45" s="95">
        <f t="shared" si="12"/>
        <v>31617</v>
      </c>
      <c r="J45" s="55">
        <f t="shared" si="8"/>
        <v>48.467800039857131</v>
      </c>
    </row>
    <row r="46" spans="1:10" ht="15" customHeight="1" x14ac:dyDescent="0.3">
      <c r="A46" s="99" t="s">
        <v>178</v>
      </c>
      <c r="B46" s="79">
        <v>753</v>
      </c>
      <c r="C46" s="80" t="s">
        <v>129</v>
      </c>
      <c r="D46" s="80" t="s">
        <v>175</v>
      </c>
      <c r="E46" s="81" t="s">
        <v>179</v>
      </c>
      <c r="F46" s="85"/>
      <c r="G46" s="86">
        <f>G47</f>
        <v>65233</v>
      </c>
      <c r="H46" s="86">
        <f t="shared" ref="H46:I46" si="13">H47</f>
        <v>65233</v>
      </c>
      <c r="I46" s="86">
        <f t="shared" si="13"/>
        <v>31617</v>
      </c>
      <c r="J46" s="55">
        <f t="shared" si="8"/>
        <v>48.467800039857131</v>
      </c>
    </row>
    <row r="47" spans="1:10" ht="49.8" customHeight="1" x14ac:dyDescent="0.3">
      <c r="A47" s="73" t="s">
        <v>180</v>
      </c>
      <c r="B47" s="79">
        <v>753</v>
      </c>
      <c r="C47" s="80" t="s">
        <v>129</v>
      </c>
      <c r="D47" s="80" t="s">
        <v>175</v>
      </c>
      <c r="E47" s="81" t="s">
        <v>181</v>
      </c>
      <c r="F47" s="85"/>
      <c r="G47" s="86">
        <f>G48</f>
        <v>65233</v>
      </c>
      <c r="H47" s="86">
        <f t="shared" ref="H47:I47" si="14">H48</f>
        <v>65233</v>
      </c>
      <c r="I47" s="86">
        <f t="shared" si="14"/>
        <v>31617</v>
      </c>
      <c r="J47" s="55">
        <f t="shared" si="8"/>
        <v>48.467800039857131</v>
      </c>
    </row>
    <row r="48" spans="1:10" ht="18.75" customHeight="1" x14ac:dyDescent="0.3">
      <c r="A48" s="73" t="s">
        <v>182</v>
      </c>
      <c r="B48" s="79">
        <v>753</v>
      </c>
      <c r="C48" s="80" t="s">
        <v>129</v>
      </c>
      <c r="D48" s="80" t="s">
        <v>175</v>
      </c>
      <c r="E48" s="81" t="s">
        <v>181</v>
      </c>
      <c r="F48" s="85">
        <v>500</v>
      </c>
      <c r="G48" s="86">
        <f>G49</f>
        <v>65233</v>
      </c>
      <c r="H48" s="86">
        <f t="shared" ref="H48:I48" si="15">H49</f>
        <v>65233</v>
      </c>
      <c r="I48" s="86">
        <f t="shared" si="15"/>
        <v>31617</v>
      </c>
      <c r="J48" s="55">
        <f t="shared" si="8"/>
        <v>48.467800039857131</v>
      </c>
    </row>
    <row r="49" spans="1:10" ht="21.75" customHeight="1" x14ac:dyDescent="0.3">
      <c r="A49" s="84" t="s">
        <v>183</v>
      </c>
      <c r="B49" s="87">
        <v>753</v>
      </c>
      <c r="C49" s="88" t="s">
        <v>129</v>
      </c>
      <c r="D49" s="88" t="s">
        <v>175</v>
      </c>
      <c r="E49" s="89" t="s">
        <v>181</v>
      </c>
      <c r="F49" s="97">
        <v>540</v>
      </c>
      <c r="G49" s="98">
        <v>65233</v>
      </c>
      <c r="H49" s="98">
        <v>65233</v>
      </c>
      <c r="I49" s="98">
        <v>31617</v>
      </c>
      <c r="J49" s="55">
        <f t="shared" si="8"/>
        <v>48.467800039857131</v>
      </c>
    </row>
    <row r="50" spans="1:10" ht="16.5" customHeight="1" x14ac:dyDescent="0.3">
      <c r="A50" s="48" t="s">
        <v>184</v>
      </c>
      <c r="B50" s="49">
        <v>753</v>
      </c>
      <c r="C50" s="56" t="s">
        <v>129</v>
      </c>
      <c r="D50" s="56" t="s">
        <v>185</v>
      </c>
      <c r="E50" s="52"/>
      <c r="F50" s="57"/>
      <c r="G50" s="58">
        <f>G51</f>
        <v>20000</v>
      </c>
      <c r="H50" s="58">
        <f t="shared" ref="H50:I50" si="16">H51</f>
        <v>20000</v>
      </c>
      <c r="I50" s="58">
        <f t="shared" si="16"/>
        <v>0</v>
      </c>
      <c r="J50" s="55">
        <f t="shared" si="8"/>
        <v>0</v>
      </c>
    </row>
    <row r="51" spans="1:10" ht="17.25" customHeight="1" x14ac:dyDescent="0.3">
      <c r="A51" s="93" t="s">
        <v>186</v>
      </c>
      <c r="B51" s="74">
        <v>753</v>
      </c>
      <c r="C51" s="75" t="s">
        <v>129</v>
      </c>
      <c r="D51" s="75" t="s">
        <v>185</v>
      </c>
      <c r="E51" s="76" t="s">
        <v>187</v>
      </c>
      <c r="F51" s="94"/>
      <c r="G51" s="95">
        <f>G52</f>
        <v>20000</v>
      </c>
      <c r="H51" s="95">
        <f t="shared" ref="H51:I51" si="17">H52</f>
        <v>20000</v>
      </c>
      <c r="I51" s="95">
        <f t="shared" si="17"/>
        <v>0</v>
      </c>
      <c r="J51" s="55">
        <f t="shared" si="8"/>
        <v>0</v>
      </c>
    </row>
    <row r="52" spans="1:10" ht="30.75" customHeight="1" x14ac:dyDescent="0.3">
      <c r="A52" s="73" t="s">
        <v>188</v>
      </c>
      <c r="B52" s="79">
        <v>753</v>
      </c>
      <c r="C52" s="80" t="s">
        <v>129</v>
      </c>
      <c r="D52" s="80" t="s">
        <v>185</v>
      </c>
      <c r="E52" s="81" t="s">
        <v>189</v>
      </c>
      <c r="F52" s="85"/>
      <c r="G52" s="86">
        <f>G53</f>
        <v>20000</v>
      </c>
      <c r="H52" s="86">
        <f t="shared" ref="H52:I52" si="18">H53</f>
        <v>20000</v>
      </c>
      <c r="I52" s="86">
        <f t="shared" si="18"/>
        <v>0</v>
      </c>
      <c r="J52" s="55">
        <f t="shared" si="8"/>
        <v>0</v>
      </c>
    </row>
    <row r="53" spans="1:10" ht="24" customHeight="1" x14ac:dyDescent="0.3">
      <c r="A53" s="73" t="s">
        <v>166</v>
      </c>
      <c r="B53" s="79">
        <v>753</v>
      </c>
      <c r="C53" s="80" t="s">
        <v>129</v>
      </c>
      <c r="D53" s="80" t="s">
        <v>185</v>
      </c>
      <c r="E53" s="81" t="s">
        <v>189</v>
      </c>
      <c r="F53" s="85">
        <v>800</v>
      </c>
      <c r="G53" s="86">
        <f>G54</f>
        <v>20000</v>
      </c>
      <c r="H53" s="86">
        <f t="shared" ref="H53:I53" si="19">H54</f>
        <v>20000</v>
      </c>
      <c r="I53" s="86">
        <f t="shared" si="19"/>
        <v>0</v>
      </c>
      <c r="J53" s="55">
        <f t="shared" si="8"/>
        <v>0</v>
      </c>
    </row>
    <row r="54" spans="1:10" ht="16.5" customHeight="1" x14ac:dyDescent="0.3">
      <c r="A54" s="84" t="s">
        <v>190</v>
      </c>
      <c r="B54" s="87">
        <v>753</v>
      </c>
      <c r="C54" s="88" t="s">
        <v>129</v>
      </c>
      <c r="D54" s="88" t="s">
        <v>185</v>
      </c>
      <c r="E54" s="89" t="s">
        <v>189</v>
      </c>
      <c r="F54" s="97">
        <v>870</v>
      </c>
      <c r="G54" s="98">
        <v>20000</v>
      </c>
      <c r="H54" s="98">
        <v>20000</v>
      </c>
      <c r="I54" s="91">
        <v>0</v>
      </c>
      <c r="J54" s="55">
        <f t="shared" si="8"/>
        <v>0</v>
      </c>
    </row>
    <row r="55" spans="1:10" ht="19.8" customHeight="1" x14ac:dyDescent="0.3">
      <c r="A55" s="48" t="s">
        <v>191</v>
      </c>
      <c r="B55" s="49">
        <v>753</v>
      </c>
      <c r="C55" s="56" t="s">
        <v>129</v>
      </c>
      <c r="D55" s="56" t="s">
        <v>192</v>
      </c>
      <c r="E55" s="52"/>
      <c r="F55" s="57"/>
      <c r="G55" s="58">
        <f>G56</f>
        <v>135000</v>
      </c>
      <c r="H55" s="58">
        <f t="shared" ref="H55:I55" si="20">H56</f>
        <v>135000</v>
      </c>
      <c r="I55" s="58">
        <f t="shared" si="20"/>
        <v>20644.78</v>
      </c>
      <c r="J55" s="55">
        <f t="shared" si="8"/>
        <v>15.292429629629629</v>
      </c>
    </row>
    <row r="56" spans="1:10" ht="62.25" customHeight="1" x14ac:dyDescent="0.3">
      <c r="A56" s="100" t="s">
        <v>193</v>
      </c>
      <c r="B56" s="74">
        <v>753</v>
      </c>
      <c r="C56" s="75" t="s">
        <v>129</v>
      </c>
      <c r="D56" s="75" t="s">
        <v>192</v>
      </c>
      <c r="E56" s="76" t="s">
        <v>194</v>
      </c>
      <c r="F56" s="94"/>
      <c r="G56" s="95">
        <f>G57</f>
        <v>135000</v>
      </c>
      <c r="H56" s="95">
        <f t="shared" ref="H56:I57" si="21">H57</f>
        <v>135000</v>
      </c>
      <c r="I56" s="95">
        <f t="shared" si="21"/>
        <v>20644.78</v>
      </c>
      <c r="J56" s="55">
        <f t="shared" si="8"/>
        <v>15.292429629629629</v>
      </c>
    </row>
    <row r="57" spans="1:10" ht="36" customHeight="1" x14ac:dyDescent="0.3">
      <c r="A57" s="96" t="s">
        <v>195</v>
      </c>
      <c r="B57" s="79">
        <v>753</v>
      </c>
      <c r="C57" s="80" t="s">
        <v>129</v>
      </c>
      <c r="D57" s="80" t="s">
        <v>192</v>
      </c>
      <c r="E57" s="81" t="s">
        <v>196</v>
      </c>
      <c r="F57" s="85"/>
      <c r="G57" s="86">
        <f>G58</f>
        <v>135000</v>
      </c>
      <c r="H57" s="86">
        <f t="shared" si="21"/>
        <v>135000</v>
      </c>
      <c r="I57" s="86">
        <f t="shared" si="21"/>
        <v>20644.78</v>
      </c>
      <c r="J57" s="55">
        <f t="shared" si="8"/>
        <v>15.292429629629629</v>
      </c>
    </row>
    <row r="58" spans="1:10" ht="46.8" x14ac:dyDescent="0.3">
      <c r="A58" s="73" t="s">
        <v>147</v>
      </c>
      <c r="B58" s="79">
        <v>753</v>
      </c>
      <c r="C58" s="80" t="s">
        <v>129</v>
      </c>
      <c r="D58" s="80" t="s">
        <v>192</v>
      </c>
      <c r="E58" s="81" t="s">
        <v>196</v>
      </c>
      <c r="F58" s="85">
        <v>200</v>
      </c>
      <c r="G58" s="86">
        <f>G59</f>
        <v>135000</v>
      </c>
      <c r="H58" s="86">
        <f t="shared" ref="H58:I58" si="22">H59</f>
        <v>135000</v>
      </c>
      <c r="I58" s="86">
        <f t="shared" si="22"/>
        <v>20644.78</v>
      </c>
      <c r="J58" s="55">
        <f t="shared" si="8"/>
        <v>15.292429629629629</v>
      </c>
    </row>
    <row r="59" spans="1:10" ht="52.2" customHeight="1" x14ac:dyDescent="0.3">
      <c r="A59" s="84" t="s">
        <v>149</v>
      </c>
      <c r="B59" s="87">
        <v>753</v>
      </c>
      <c r="C59" s="88" t="s">
        <v>129</v>
      </c>
      <c r="D59" s="88" t="s">
        <v>192</v>
      </c>
      <c r="E59" s="89" t="s">
        <v>196</v>
      </c>
      <c r="F59" s="97">
        <v>240</v>
      </c>
      <c r="G59" s="98">
        <v>135000</v>
      </c>
      <c r="H59" s="98">
        <v>135000</v>
      </c>
      <c r="I59" s="98">
        <v>20644.78</v>
      </c>
      <c r="J59" s="55">
        <f t="shared" si="8"/>
        <v>15.292429629629629</v>
      </c>
    </row>
    <row r="60" spans="1:10" ht="1.2" customHeight="1" x14ac:dyDescent="0.3">
      <c r="A60" s="48"/>
      <c r="B60" s="49"/>
      <c r="C60" s="56"/>
      <c r="D60" s="56"/>
      <c r="E60" s="52"/>
      <c r="F60" s="57"/>
      <c r="G60" s="58"/>
      <c r="H60" s="58"/>
      <c r="I60" s="54"/>
      <c r="J60" s="55"/>
    </row>
    <row r="61" spans="1:10" ht="18.75" customHeight="1" x14ac:dyDescent="0.3">
      <c r="A61" s="48" t="s">
        <v>197</v>
      </c>
      <c r="B61" s="49">
        <v>753</v>
      </c>
      <c r="C61" s="56" t="s">
        <v>132</v>
      </c>
      <c r="D61" s="56" t="s">
        <v>130</v>
      </c>
      <c r="E61" s="52"/>
      <c r="F61" s="57"/>
      <c r="G61" s="58">
        <f>G62</f>
        <v>215472.35</v>
      </c>
      <c r="H61" s="58">
        <f t="shared" ref="H61:I61" si="23">H62</f>
        <v>222747.02</v>
      </c>
      <c r="I61" s="58">
        <f t="shared" si="23"/>
        <v>33721.79</v>
      </c>
      <c r="J61" s="55">
        <f t="shared" si="8"/>
        <v>15.139053263204151</v>
      </c>
    </row>
    <row r="62" spans="1:10" ht="31.2" x14ac:dyDescent="0.3">
      <c r="A62" s="48" t="s">
        <v>198</v>
      </c>
      <c r="B62" s="49">
        <v>753</v>
      </c>
      <c r="C62" s="56" t="s">
        <v>132</v>
      </c>
      <c r="D62" s="56" t="s">
        <v>151</v>
      </c>
      <c r="E62" s="52"/>
      <c r="F62" s="57"/>
      <c r="G62" s="58">
        <f>G63</f>
        <v>215472.35</v>
      </c>
      <c r="H62" s="58">
        <f t="shared" ref="H62:I62" si="24">H63</f>
        <v>222747.02</v>
      </c>
      <c r="I62" s="58">
        <f t="shared" si="24"/>
        <v>33721.79</v>
      </c>
      <c r="J62" s="55">
        <f t="shared" si="8"/>
        <v>15.139053263204151</v>
      </c>
    </row>
    <row r="63" spans="1:10" ht="32.25" customHeight="1" x14ac:dyDescent="0.3">
      <c r="A63" s="101" t="s">
        <v>199</v>
      </c>
      <c r="B63" s="49">
        <v>753</v>
      </c>
      <c r="C63" s="56" t="s">
        <v>132</v>
      </c>
      <c r="D63" s="56" t="s">
        <v>151</v>
      </c>
      <c r="E63" s="52" t="s">
        <v>200</v>
      </c>
      <c r="F63" s="57"/>
      <c r="G63" s="58">
        <f>G64</f>
        <v>215472.35</v>
      </c>
      <c r="H63" s="58">
        <f t="shared" ref="H63:I63" si="25">H64</f>
        <v>222747.02</v>
      </c>
      <c r="I63" s="58">
        <f t="shared" si="25"/>
        <v>33721.79</v>
      </c>
      <c r="J63" s="55">
        <f t="shared" si="8"/>
        <v>15.139053263204151</v>
      </c>
    </row>
    <row r="64" spans="1:10" ht="52.8" customHeight="1" x14ac:dyDescent="0.3">
      <c r="A64" s="66" t="s">
        <v>201</v>
      </c>
      <c r="B64" s="49">
        <v>753</v>
      </c>
      <c r="C64" s="56" t="s">
        <v>132</v>
      </c>
      <c r="D64" s="56" t="s">
        <v>151</v>
      </c>
      <c r="E64" s="102" t="s">
        <v>202</v>
      </c>
      <c r="F64" s="53"/>
      <c r="G64" s="54">
        <f>G65+G67</f>
        <v>215472.35</v>
      </c>
      <c r="H64" s="54">
        <f t="shared" ref="H64:I64" si="26">H65+H67</f>
        <v>222747.02</v>
      </c>
      <c r="I64" s="54">
        <f t="shared" si="26"/>
        <v>33721.79</v>
      </c>
      <c r="J64" s="55">
        <f t="shared" si="8"/>
        <v>15.139053263204151</v>
      </c>
    </row>
    <row r="65" spans="1:10" ht="99" customHeight="1" x14ac:dyDescent="0.3">
      <c r="A65" s="48" t="s">
        <v>139</v>
      </c>
      <c r="B65" s="49">
        <v>753</v>
      </c>
      <c r="C65" s="56" t="s">
        <v>132</v>
      </c>
      <c r="D65" s="56" t="s">
        <v>151</v>
      </c>
      <c r="E65" s="102" t="s">
        <v>203</v>
      </c>
      <c r="F65" s="53">
        <v>100</v>
      </c>
      <c r="G65" s="54">
        <f>G66</f>
        <v>182280</v>
      </c>
      <c r="H65" s="54">
        <f t="shared" ref="H65:I65" si="27">H66</f>
        <v>182280</v>
      </c>
      <c r="I65" s="54">
        <f t="shared" si="27"/>
        <v>33721.79</v>
      </c>
      <c r="J65" s="55">
        <f t="shared" si="8"/>
        <v>18.499994513934606</v>
      </c>
    </row>
    <row r="66" spans="1:10" ht="36" customHeight="1" x14ac:dyDescent="0.3">
      <c r="A66" s="48" t="s">
        <v>141</v>
      </c>
      <c r="B66" s="49">
        <v>753</v>
      </c>
      <c r="C66" s="56" t="s">
        <v>132</v>
      </c>
      <c r="D66" s="56" t="s">
        <v>151</v>
      </c>
      <c r="E66" s="102" t="s">
        <v>203</v>
      </c>
      <c r="F66" s="53">
        <v>120</v>
      </c>
      <c r="G66" s="54">
        <v>182280</v>
      </c>
      <c r="H66" s="54">
        <v>182280</v>
      </c>
      <c r="I66" s="54">
        <v>33721.79</v>
      </c>
      <c r="J66" s="55">
        <f t="shared" si="8"/>
        <v>18.499994513934606</v>
      </c>
    </row>
    <row r="67" spans="1:10" ht="46.8" x14ac:dyDescent="0.3">
      <c r="A67" s="48" t="s">
        <v>147</v>
      </c>
      <c r="B67" s="49">
        <v>753</v>
      </c>
      <c r="C67" s="56" t="s">
        <v>132</v>
      </c>
      <c r="D67" s="56" t="s">
        <v>151</v>
      </c>
      <c r="E67" s="102" t="s">
        <v>203</v>
      </c>
      <c r="F67" s="57">
        <v>200</v>
      </c>
      <c r="G67" s="58">
        <f>G68</f>
        <v>33192.35</v>
      </c>
      <c r="H67" s="58">
        <f>H68</f>
        <v>40467.019999999997</v>
      </c>
      <c r="I67" s="58">
        <f>I68</f>
        <v>0</v>
      </c>
      <c r="J67" s="55">
        <f t="shared" si="8"/>
        <v>0</v>
      </c>
    </row>
    <row r="68" spans="1:10" ht="49.8" customHeight="1" x14ac:dyDescent="0.3">
      <c r="A68" s="48" t="s">
        <v>149</v>
      </c>
      <c r="B68" s="49">
        <v>753</v>
      </c>
      <c r="C68" s="56" t="s">
        <v>132</v>
      </c>
      <c r="D68" s="56" t="s">
        <v>151</v>
      </c>
      <c r="E68" s="102" t="s">
        <v>203</v>
      </c>
      <c r="F68" s="57">
        <v>240</v>
      </c>
      <c r="G68" s="58">
        <v>33192.35</v>
      </c>
      <c r="H68" s="58">
        <v>40467.019999999997</v>
      </c>
      <c r="I68" s="54">
        <v>0</v>
      </c>
      <c r="J68" s="55">
        <f t="shared" si="8"/>
        <v>0</v>
      </c>
    </row>
    <row r="69" spans="1:10" hidden="1" x14ac:dyDescent="0.3">
      <c r="A69" s="48"/>
      <c r="B69" s="49"/>
      <c r="C69" s="56"/>
      <c r="D69" s="56"/>
      <c r="E69" s="52"/>
      <c r="F69" s="57"/>
      <c r="G69" s="58"/>
      <c r="H69" s="58"/>
      <c r="I69" s="54"/>
      <c r="J69" s="55"/>
    </row>
    <row r="70" spans="1:10" ht="31.2" x14ac:dyDescent="0.3">
      <c r="A70" s="48" t="s">
        <v>204</v>
      </c>
      <c r="B70" s="49">
        <v>753</v>
      </c>
      <c r="C70" s="56" t="s">
        <v>151</v>
      </c>
      <c r="D70" s="56" t="s">
        <v>130</v>
      </c>
      <c r="E70" s="52"/>
      <c r="F70" s="57"/>
      <c r="G70" s="58">
        <f t="shared" ref="G70:G75" si="28">G71</f>
        <v>40000</v>
      </c>
      <c r="H70" s="58">
        <f t="shared" ref="H70:I70" si="29">H71</f>
        <v>50000</v>
      </c>
      <c r="I70" s="58">
        <f t="shared" si="29"/>
        <v>0</v>
      </c>
      <c r="J70" s="55">
        <f t="shared" si="8"/>
        <v>0</v>
      </c>
    </row>
    <row r="71" spans="1:10" ht="68.400000000000006" customHeight="1" x14ac:dyDescent="0.3">
      <c r="A71" s="48" t="s">
        <v>205</v>
      </c>
      <c r="B71" s="49">
        <v>753</v>
      </c>
      <c r="C71" s="56" t="s">
        <v>151</v>
      </c>
      <c r="D71" s="56" t="s">
        <v>206</v>
      </c>
      <c r="E71" s="52"/>
      <c r="F71" s="57"/>
      <c r="G71" s="58">
        <f t="shared" si="28"/>
        <v>40000</v>
      </c>
      <c r="H71" s="58">
        <f>H72+H77</f>
        <v>50000</v>
      </c>
      <c r="I71" s="58">
        <f t="shared" ref="I71" si="30">I72</f>
        <v>0</v>
      </c>
      <c r="J71" s="55">
        <f t="shared" si="8"/>
        <v>0</v>
      </c>
    </row>
    <row r="72" spans="1:10" ht="75" customHeight="1" x14ac:dyDescent="0.3">
      <c r="A72" s="66" t="s">
        <v>207</v>
      </c>
      <c r="B72" s="49">
        <v>753</v>
      </c>
      <c r="C72" s="56" t="s">
        <v>151</v>
      </c>
      <c r="D72" s="56" t="s">
        <v>206</v>
      </c>
      <c r="E72" s="52" t="s">
        <v>208</v>
      </c>
      <c r="F72" s="57"/>
      <c r="G72" s="58">
        <f>G74</f>
        <v>40000</v>
      </c>
      <c r="H72" s="58">
        <f t="shared" ref="H72:I72" si="31">H74</f>
        <v>40000</v>
      </c>
      <c r="I72" s="58">
        <f t="shared" si="31"/>
        <v>0</v>
      </c>
      <c r="J72" s="55">
        <f t="shared" si="8"/>
        <v>0</v>
      </c>
    </row>
    <row r="73" spans="1:10" ht="47.25" hidden="1" customHeight="1" x14ac:dyDescent="0.3">
      <c r="A73" s="66" t="s">
        <v>209</v>
      </c>
      <c r="B73" s="49">
        <v>753</v>
      </c>
      <c r="C73" s="56" t="s">
        <v>151</v>
      </c>
      <c r="D73" s="56" t="s">
        <v>206</v>
      </c>
      <c r="E73" s="52" t="s">
        <v>210</v>
      </c>
      <c r="F73" s="57"/>
      <c r="G73" s="58"/>
      <c r="H73" s="58"/>
      <c r="I73" s="58"/>
      <c r="J73" s="55" t="e">
        <f t="shared" si="8"/>
        <v>#DIV/0!</v>
      </c>
    </row>
    <row r="74" spans="1:10" ht="47.25" customHeight="1" x14ac:dyDescent="0.3">
      <c r="A74" s="66" t="s">
        <v>211</v>
      </c>
      <c r="B74" s="49">
        <v>753</v>
      </c>
      <c r="C74" s="56" t="s">
        <v>151</v>
      </c>
      <c r="D74" s="56" t="s">
        <v>206</v>
      </c>
      <c r="E74" s="52" t="s">
        <v>212</v>
      </c>
      <c r="F74" s="57"/>
      <c r="G74" s="58">
        <f t="shared" si="28"/>
        <v>40000</v>
      </c>
      <c r="H74" s="58">
        <f t="shared" ref="H74:I74" si="32">H75</f>
        <v>40000</v>
      </c>
      <c r="I74" s="58">
        <f t="shared" si="32"/>
        <v>0</v>
      </c>
      <c r="J74" s="55">
        <f t="shared" si="8"/>
        <v>0</v>
      </c>
    </row>
    <row r="75" spans="1:10" ht="49.5" customHeight="1" x14ac:dyDescent="0.3">
      <c r="A75" s="48" t="s">
        <v>147</v>
      </c>
      <c r="B75" s="49">
        <v>753</v>
      </c>
      <c r="C75" s="56" t="s">
        <v>151</v>
      </c>
      <c r="D75" s="56" t="s">
        <v>206</v>
      </c>
      <c r="E75" s="52" t="s">
        <v>212</v>
      </c>
      <c r="F75" s="57">
        <v>200</v>
      </c>
      <c r="G75" s="58">
        <f t="shared" si="28"/>
        <v>40000</v>
      </c>
      <c r="H75" s="58">
        <f t="shared" ref="H75:I75" si="33">H76</f>
        <v>40000</v>
      </c>
      <c r="I75" s="58">
        <f t="shared" si="33"/>
        <v>0</v>
      </c>
      <c r="J75" s="55">
        <f t="shared" si="8"/>
        <v>0</v>
      </c>
    </row>
    <row r="76" spans="1:10" ht="54" customHeight="1" x14ac:dyDescent="0.3">
      <c r="A76" s="48" t="s">
        <v>149</v>
      </c>
      <c r="B76" s="49">
        <v>753</v>
      </c>
      <c r="C76" s="56" t="s">
        <v>151</v>
      </c>
      <c r="D76" s="56" t="s">
        <v>206</v>
      </c>
      <c r="E76" s="52" t="s">
        <v>213</v>
      </c>
      <c r="F76" s="57">
        <v>240</v>
      </c>
      <c r="G76" s="58">
        <v>40000</v>
      </c>
      <c r="H76" s="58">
        <v>40000</v>
      </c>
      <c r="I76" s="58">
        <v>0</v>
      </c>
      <c r="J76" s="55">
        <f t="shared" si="8"/>
        <v>0</v>
      </c>
    </row>
    <row r="77" spans="1:10" ht="47.25" customHeight="1" x14ac:dyDescent="0.3">
      <c r="A77" s="48" t="s">
        <v>214</v>
      </c>
      <c r="B77" s="49">
        <v>753</v>
      </c>
      <c r="C77" s="56" t="s">
        <v>151</v>
      </c>
      <c r="D77" s="56" t="s">
        <v>206</v>
      </c>
      <c r="E77" s="52" t="s">
        <v>215</v>
      </c>
      <c r="F77" s="57"/>
      <c r="G77" s="58">
        <v>0</v>
      </c>
      <c r="H77" s="58">
        <f t="shared" ref="H77:I79" si="34">H78</f>
        <v>10000</v>
      </c>
      <c r="I77" s="54">
        <f t="shared" si="34"/>
        <v>0</v>
      </c>
      <c r="J77" s="55">
        <f t="shared" si="8"/>
        <v>0</v>
      </c>
    </row>
    <row r="78" spans="1:10" ht="87.75" customHeight="1" x14ac:dyDescent="0.3">
      <c r="A78" s="66" t="s">
        <v>216</v>
      </c>
      <c r="B78" s="49">
        <v>753</v>
      </c>
      <c r="C78" s="56" t="s">
        <v>151</v>
      </c>
      <c r="D78" s="56" t="s">
        <v>206</v>
      </c>
      <c r="E78" s="52" t="s">
        <v>217</v>
      </c>
      <c r="F78" s="57"/>
      <c r="G78" s="58">
        <v>0</v>
      </c>
      <c r="H78" s="58">
        <f t="shared" si="34"/>
        <v>10000</v>
      </c>
      <c r="I78" s="54">
        <f t="shared" si="34"/>
        <v>0</v>
      </c>
      <c r="J78" s="55">
        <f t="shared" si="8"/>
        <v>0</v>
      </c>
    </row>
    <row r="79" spans="1:10" ht="46.8" x14ac:dyDescent="0.3">
      <c r="A79" s="48" t="s">
        <v>147</v>
      </c>
      <c r="B79" s="49">
        <v>753</v>
      </c>
      <c r="C79" s="56" t="s">
        <v>151</v>
      </c>
      <c r="D79" s="56" t="s">
        <v>206</v>
      </c>
      <c r="E79" s="52" t="s">
        <v>217</v>
      </c>
      <c r="F79" s="57">
        <v>200</v>
      </c>
      <c r="G79" s="58">
        <v>0</v>
      </c>
      <c r="H79" s="58">
        <f t="shared" si="34"/>
        <v>10000</v>
      </c>
      <c r="I79" s="54">
        <f t="shared" si="34"/>
        <v>0</v>
      </c>
      <c r="J79" s="55">
        <f t="shared" si="8"/>
        <v>0</v>
      </c>
    </row>
    <row r="80" spans="1:10" ht="48.6" customHeight="1" x14ac:dyDescent="0.3">
      <c r="A80" s="48" t="s">
        <v>149</v>
      </c>
      <c r="B80" s="49">
        <v>753</v>
      </c>
      <c r="C80" s="56" t="s">
        <v>151</v>
      </c>
      <c r="D80" s="56" t="s">
        <v>206</v>
      </c>
      <c r="E80" s="52" t="s">
        <v>217</v>
      </c>
      <c r="F80" s="57">
        <v>240</v>
      </c>
      <c r="G80" s="58">
        <v>0</v>
      </c>
      <c r="H80" s="58">
        <v>10000</v>
      </c>
      <c r="I80" s="54">
        <v>0</v>
      </c>
      <c r="J80" s="55">
        <f t="shared" si="8"/>
        <v>0</v>
      </c>
    </row>
    <row r="81" spans="1:10" ht="1.2" hidden="1" customHeight="1" x14ac:dyDescent="0.3">
      <c r="A81" s="48"/>
      <c r="B81" s="49"/>
      <c r="C81" s="56"/>
      <c r="D81" s="56"/>
      <c r="E81" s="52"/>
      <c r="F81" s="57"/>
      <c r="G81" s="58"/>
      <c r="H81" s="58"/>
      <c r="I81" s="54"/>
      <c r="J81" s="55"/>
    </row>
    <row r="82" spans="1:10" ht="24.9" customHeight="1" x14ac:dyDescent="0.3">
      <c r="A82" s="48" t="s">
        <v>218</v>
      </c>
      <c r="B82" s="49">
        <v>753</v>
      </c>
      <c r="C82" s="56" t="s">
        <v>144</v>
      </c>
      <c r="D82" s="56" t="s">
        <v>130</v>
      </c>
      <c r="E82" s="52"/>
      <c r="F82" s="53"/>
      <c r="G82" s="54">
        <v>0</v>
      </c>
      <c r="H82" s="54">
        <f>H83+H93</f>
        <v>3110000</v>
      </c>
      <c r="I82" s="54">
        <f>I83+I93</f>
        <v>381950</v>
      </c>
      <c r="J82" s="55">
        <f t="shared" si="8"/>
        <v>12.281350482315112</v>
      </c>
    </row>
    <row r="83" spans="1:10" ht="21.6" customHeight="1" x14ac:dyDescent="0.3">
      <c r="A83" s="48" t="s">
        <v>219</v>
      </c>
      <c r="B83" s="49">
        <v>753</v>
      </c>
      <c r="C83" s="56" t="s">
        <v>144</v>
      </c>
      <c r="D83" s="56" t="s">
        <v>220</v>
      </c>
      <c r="E83" s="52"/>
      <c r="F83" s="53"/>
      <c r="G83" s="54">
        <v>0</v>
      </c>
      <c r="H83" s="54">
        <f t="shared" ref="H83:I86" si="35">H84</f>
        <v>3100000</v>
      </c>
      <c r="I83" s="54">
        <f t="shared" si="35"/>
        <v>371950</v>
      </c>
      <c r="J83" s="55">
        <f t="shared" si="8"/>
        <v>11.998387096774193</v>
      </c>
    </row>
    <row r="84" spans="1:10" ht="67.8" customHeight="1" x14ac:dyDescent="0.3">
      <c r="A84" s="66" t="s">
        <v>221</v>
      </c>
      <c r="B84" s="49">
        <v>753</v>
      </c>
      <c r="C84" s="56" t="s">
        <v>144</v>
      </c>
      <c r="D84" s="56" t="s">
        <v>220</v>
      </c>
      <c r="E84" s="52" t="s">
        <v>222</v>
      </c>
      <c r="F84" s="57"/>
      <c r="G84" s="58">
        <v>0</v>
      </c>
      <c r="H84" s="58">
        <f>H85+H88</f>
        <v>3100000</v>
      </c>
      <c r="I84" s="58">
        <f>I85+I88</f>
        <v>371950</v>
      </c>
      <c r="J84" s="55">
        <f t="shared" si="8"/>
        <v>11.998387096774193</v>
      </c>
    </row>
    <row r="85" spans="1:10" ht="153.9" customHeight="1" x14ac:dyDescent="0.3">
      <c r="A85" s="66" t="s">
        <v>223</v>
      </c>
      <c r="B85" s="49">
        <v>753</v>
      </c>
      <c r="C85" s="56" t="s">
        <v>144</v>
      </c>
      <c r="D85" s="56" t="s">
        <v>220</v>
      </c>
      <c r="E85" s="52" t="s">
        <v>224</v>
      </c>
      <c r="F85" s="57"/>
      <c r="G85" s="58">
        <v>0</v>
      </c>
      <c r="H85" s="58">
        <f t="shared" si="35"/>
        <v>1100000</v>
      </c>
      <c r="I85" s="58">
        <f t="shared" si="35"/>
        <v>371950</v>
      </c>
      <c r="J85" s="55">
        <f t="shared" si="8"/>
        <v>33.813636363636363</v>
      </c>
    </row>
    <row r="86" spans="1:10" ht="55.5" customHeight="1" x14ac:dyDescent="0.3">
      <c r="A86" s="66" t="s">
        <v>225</v>
      </c>
      <c r="B86" s="49">
        <v>753</v>
      </c>
      <c r="C86" s="56" t="s">
        <v>144</v>
      </c>
      <c r="D86" s="56" t="s">
        <v>220</v>
      </c>
      <c r="E86" s="52" t="s">
        <v>224</v>
      </c>
      <c r="F86" s="57">
        <v>200</v>
      </c>
      <c r="G86" s="58">
        <v>0</v>
      </c>
      <c r="H86" s="58">
        <f t="shared" si="35"/>
        <v>1100000</v>
      </c>
      <c r="I86" s="58">
        <f t="shared" si="35"/>
        <v>371950</v>
      </c>
      <c r="J86" s="55">
        <f t="shared" si="8"/>
        <v>33.813636363636363</v>
      </c>
    </row>
    <row r="87" spans="1:10" ht="52.2" customHeight="1" x14ac:dyDescent="0.3">
      <c r="A87" s="103" t="s">
        <v>149</v>
      </c>
      <c r="B87" s="104">
        <v>753</v>
      </c>
      <c r="C87" s="105" t="s">
        <v>144</v>
      </c>
      <c r="D87" s="105" t="s">
        <v>220</v>
      </c>
      <c r="E87" s="106" t="s">
        <v>224</v>
      </c>
      <c r="F87" s="107">
        <v>240</v>
      </c>
      <c r="G87" s="108">
        <v>0</v>
      </c>
      <c r="H87" s="108">
        <v>1100000</v>
      </c>
      <c r="I87" s="108">
        <v>371950</v>
      </c>
      <c r="J87" s="55">
        <f t="shared" si="8"/>
        <v>33.813636363636363</v>
      </c>
    </row>
    <row r="88" spans="1:10" ht="49.2" customHeight="1" x14ac:dyDescent="0.3">
      <c r="A88" s="66" t="s">
        <v>226</v>
      </c>
      <c r="B88" s="49">
        <v>753</v>
      </c>
      <c r="C88" s="56" t="s">
        <v>144</v>
      </c>
      <c r="D88" s="56" t="s">
        <v>220</v>
      </c>
      <c r="E88" s="52" t="s">
        <v>227</v>
      </c>
      <c r="F88" s="57"/>
      <c r="G88" s="58">
        <v>0</v>
      </c>
      <c r="H88" s="58">
        <f t="shared" ref="H88:I90" si="36">H89</f>
        <v>2000000</v>
      </c>
      <c r="I88" s="58">
        <f t="shared" si="36"/>
        <v>0</v>
      </c>
      <c r="J88" s="55">
        <f t="shared" si="8"/>
        <v>0</v>
      </c>
    </row>
    <row r="89" spans="1:10" ht="22.2" customHeight="1" x14ac:dyDescent="0.3">
      <c r="A89" s="66" t="s">
        <v>228</v>
      </c>
      <c r="B89" s="49">
        <v>753</v>
      </c>
      <c r="C89" s="56" t="s">
        <v>144</v>
      </c>
      <c r="D89" s="56" t="s">
        <v>220</v>
      </c>
      <c r="E89" s="52" t="s">
        <v>229</v>
      </c>
      <c r="F89" s="57"/>
      <c r="G89" s="58">
        <v>0</v>
      </c>
      <c r="H89" s="58">
        <f t="shared" si="36"/>
        <v>2000000</v>
      </c>
      <c r="I89" s="58">
        <f t="shared" si="36"/>
        <v>0</v>
      </c>
      <c r="J89" s="55">
        <f t="shared" si="8"/>
        <v>0</v>
      </c>
    </row>
    <row r="90" spans="1:10" ht="45" customHeight="1" x14ac:dyDescent="0.3">
      <c r="A90" s="66" t="s">
        <v>225</v>
      </c>
      <c r="B90" s="49">
        <v>753</v>
      </c>
      <c r="C90" s="56" t="s">
        <v>144</v>
      </c>
      <c r="D90" s="56" t="s">
        <v>220</v>
      </c>
      <c r="E90" s="52" t="s">
        <v>229</v>
      </c>
      <c r="F90" s="57">
        <v>200</v>
      </c>
      <c r="G90" s="58">
        <v>0</v>
      </c>
      <c r="H90" s="58">
        <f t="shared" si="36"/>
        <v>2000000</v>
      </c>
      <c r="I90" s="58">
        <f t="shared" si="36"/>
        <v>0</v>
      </c>
      <c r="J90" s="55">
        <f t="shared" si="8"/>
        <v>0</v>
      </c>
    </row>
    <row r="91" spans="1:10" ht="51.6" customHeight="1" x14ac:dyDescent="0.3">
      <c r="A91" s="66" t="s">
        <v>149</v>
      </c>
      <c r="B91" s="49">
        <v>753</v>
      </c>
      <c r="C91" s="56" t="s">
        <v>144</v>
      </c>
      <c r="D91" s="56" t="s">
        <v>220</v>
      </c>
      <c r="E91" s="52" t="s">
        <v>229</v>
      </c>
      <c r="F91" s="57">
        <v>240</v>
      </c>
      <c r="G91" s="58">
        <v>0</v>
      </c>
      <c r="H91" s="58">
        <v>2000000</v>
      </c>
      <c r="I91" s="58">
        <v>0</v>
      </c>
      <c r="J91" s="55">
        <f t="shared" si="8"/>
        <v>0</v>
      </c>
    </row>
    <row r="92" spans="1:10" ht="12.6" hidden="1" customHeight="1" x14ac:dyDescent="0.3">
      <c r="A92" s="103"/>
      <c r="B92" s="104"/>
      <c r="C92" s="105"/>
      <c r="D92" s="105"/>
      <c r="E92" s="106"/>
      <c r="F92" s="107"/>
      <c r="G92" s="108"/>
      <c r="H92" s="108"/>
      <c r="I92" s="108"/>
      <c r="J92" s="109"/>
    </row>
    <row r="93" spans="1:10" ht="31.2" x14ac:dyDescent="0.3">
      <c r="A93" s="48" t="s">
        <v>230</v>
      </c>
      <c r="B93" s="49">
        <v>753</v>
      </c>
      <c r="C93" s="56" t="s">
        <v>144</v>
      </c>
      <c r="D93" s="56" t="s">
        <v>231</v>
      </c>
      <c r="E93" s="52"/>
      <c r="F93" s="53"/>
      <c r="G93" s="54">
        <v>0</v>
      </c>
      <c r="H93" s="54">
        <f t="shared" ref="H93:I96" si="37">H94</f>
        <v>10000</v>
      </c>
      <c r="I93" s="54">
        <f t="shared" si="37"/>
        <v>10000</v>
      </c>
      <c r="J93" s="55">
        <f t="shared" si="8"/>
        <v>100</v>
      </c>
    </row>
    <row r="94" spans="1:10" ht="35.4" customHeight="1" x14ac:dyDescent="0.3">
      <c r="A94" s="48" t="s">
        <v>232</v>
      </c>
      <c r="B94" s="49">
        <v>753</v>
      </c>
      <c r="C94" s="56" t="s">
        <v>144</v>
      </c>
      <c r="D94" s="56" t="s">
        <v>231</v>
      </c>
      <c r="E94" s="52" t="s">
        <v>187</v>
      </c>
      <c r="F94" s="53"/>
      <c r="G94" s="54">
        <v>0</v>
      </c>
      <c r="H94" s="54">
        <f t="shared" si="37"/>
        <v>10000</v>
      </c>
      <c r="I94" s="54">
        <f t="shared" si="37"/>
        <v>10000</v>
      </c>
      <c r="J94" s="55">
        <f t="shared" si="8"/>
        <v>100</v>
      </c>
    </row>
    <row r="95" spans="1:10" ht="44.25" customHeight="1" x14ac:dyDescent="0.3">
      <c r="A95" s="48" t="s">
        <v>233</v>
      </c>
      <c r="B95" s="49">
        <v>753</v>
      </c>
      <c r="C95" s="56" t="s">
        <v>144</v>
      </c>
      <c r="D95" s="56" t="s">
        <v>231</v>
      </c>
      <c r="E95" s="52" t="s">
        <v>234</v>
      </c>
      <c r="F95" s="57"/>
      <c r="G95" s="58">
        <v>0</v>
      </c>
      <c r="H95" s="58">
        <f t="shared" si="37"/>
        <v>10000</v>
      </c>
      <c r="I95" s="54">
        <f t="shared" si="37"/>
        <v>10000</v>
      </c>
      <c r="J95" s="55">
        <f t="shared" si="8"/>
        <v>100</v>
      </c>
    </row>
    <row r="96" spans="1:10" ht="46.5" customHeight="1" x14ac:dyDescent="0.3">
      <c r="A96" s="48" t="s">
        <v>147</v>
      </c>
      <c r="B96" s="49">
        <v>753</v>
      </c>
      <c r="C96" s="56" t="s">
        <v>144</v>
      </c>
      <c r="D96" s="56" t="s">
        <v>231</v>
      </c>
      <c r="E96" s="52" t="s">
        <v>234</v>
      </c>
      <c r="F96" s="57">
        <v>200</v>
      </c>
      <c r="G96" s="58">
        <v>0</v>
      </c>
      <c r="H96" s="58">
        <f t="shared" si="37"/>
        <v>10000</v>
      </c>
      <c r="I96" s="54">
        <f t="shared" si="37"/>
        <v>10000</v>
      </c>
      <c r="J96" s="55">
        <f t="shared" si="8"/>
        <v>100</v>
      </c>
    </row>
    <row r="97" spans="1:10" ht="56.25" customHeight="1" x14ac:dyDescent="0.3">
      <c r="A97" s="48" t="s">
        <v>149</v>
      </c>
      <c r="B97" s="49">
        <v>753</v>
      </c>
      <c r="C97" s="56" t="s">
        <v>144</v>
      </c>
      <c r="D97" s="56" t="s">
        <v>231</v>
      </c>
      <c r="E97" s="52" t="s">
        <v>234</v>
      </c>
      <c r="F97" s="57">
        <v>240</v>
      </c>
      <c r="G97" s="58">
        <v>0</v>
      </c>
      <c r="H97" s="58">
        <v>10000</v>
      </c>
      <c r="I97" s="54">
        <v>10000</v>
      </c>
      <c r="J97" s="55">
        <f t="shared" ref="J97:J178" si="38">I97/H97*100</f>
        <v>100</v>
      </c>
    </row>
    <row r="98" spans="1:10" hidden="1" x14ac:dyDescent="0.3">
      <c r="A98" s="48"/>
      <c r="B98" s="49"/>
      <c r="C98" s="56"/>
      <c r="D98" s="56"/>
      <c r="E98" s="52"/>
      <c r="F98" s="57"/>
      <c r="G98" s="58"/>
      <c r="H98" s="58"/>
      <c r="I98" s="54"/>
      <c r="J98" s="55"/>
    </row>
    <row r="99" spans="1:10" ht="24" customHeight="1" x14ac:dyDescent="0.3">
      <c r="A99" s="48" t="s">
        <v>235</v>
      </c>
      <c r="B99" s="49">
        <v>753</v>
      </c>
      <c r="C99" s="56" t="s">
        <v>236</v>
      </c>
      <c r="D99" s="56" t="s">
        <v>130</v>
      </c>
      <c r="E99" s="52"/>
      <c r="F99" s="53"/>
      <c r="G99" s="54">
        <f>G119</f>
        <v>450600</v>
      </c>
      <c r="H99" s="54">
        <f t="shared" ref="H99:I99" si="39">H119</f>
        <v>790600</v>
      </c>
      <c r="I99" s="54">
        <f t="shared" si="39"/>
        <v>46038.06</v>
      </c>
      <c r="J99" s="55">
        <f t="shared" si="38"/>
        <v>5.8231798633948895</v>
      </c>
    </row>
    <row r="100" spans="1:10" ht="18" hidden="1" customHeight="1" x14ac:dyDescent="0.3">
      <c r="A100" s="48" t="s">
        <v>237</v>
      </c>
      <c r="B100" s="49">
        <v>300</v>
      </c>
      <c r="C100" s="56" t="s">
        <v>236</v>
      </c>
      <c r="D100" s="56" t="s">
        <v>129</v>
      </c>
      <c r="E100" s="52"/>
      <c r="F100" s="57"/>
      <c r="G100" s="58"/>
      <c r="H100" s="58"/>
      <c r="I100" s="54"/>
      <c r="J100" s="55" t="e">
        <f t="shared" si="38"/>
        <v>#DIV/0!</v>
      </c>
    </row>
    <row r="101" spans="1:10" ht="31.2" hidden="1" x14ac:dyDescent="0.3">
      <c r="A101" s="93" t="s">
        <v>238</v>
      </c>
      <c r="B101" s="74">
        <v>300</v>
      </c>
      <c r="C101" s="75" t="s">
        <v>236</v>
      </c>
      <c r="D101" s="75" t="s">
        <v>129</v>
      </c>
      <c r="E101" s="76" t="s">
        <v>239</v>
      </c>
      <c r="F101" s="77"/>
      <c r="G101" s="78"/>
      <c r="H101" s="78"/>
      <c r="I101" s="78"/>
      <c r="J101" s="55" t="e">
        <f t="shared" si="38"/>
        <v>#DIV/0!</v>
      </c>
    </row>
    <row r="102" spans="1:10" ht="143.4" hidden="1" customHeight="1" x14ac:dyDescent="0.3">
      <c r="A102" s="73" t="s">
        <v>240</v>
      </c>
      <c r="B102" s="79">
        <v>300</v>
      </c>
      <c r="C102" s="80" t="s">
        <v>236</v>
      </c>
      <c r="D102" s="80" t="s">
        <v>129</v>
      </c>
      <c r="E102" s="81" t="s">
        <v>241</v>
      </c>
      <c r="F102" s="82"/>
      <c r="G102" s="83"/>
      <c r="H102" s="83"/>
      <c r="I102" s="83"/>
      <c r="J102" s="55" t="e">
        <f t="shared" si="38"/>
        <v>#DIV/0!</v>
      </c>
    </row>
    <row r="103" spans="1:10" ht="62.4" hidden="1" x14ac:dyDescent="0.3">
      <c r="A103" s="73" t="s">
        <v>147</v>
      </c>
      <c r="B103" s="79">
        <v>300</v>
      </c>
      <c r="C103" s="80" t="s">
        <v>236</v>
      </c>
      <c r="D103" s="80" t="s">
        <v>129</v>
      </c>
      <c r="E103" s="81" t="s">
        <v>242</v>
      </c>
      <c r="F103" s="85">
        <v>200</v>
      </c>
      <c r="G103" s="86"/>
      <c r="H103" s="86"/>
      <c r="I103" s="83"/>
      <c r="J103" s="55" t="e">
        <f t="shared" si="38"/>
        <v>#DIV/0!</v>
      </c>
    </row>
    <row r="104" spans="1:10" ht="62.4" hidden="1" x14ac:dyDescent="0.3">
      <c r="A104" s="73" t="s">
        <v>149</v>
      </c>
      <c r="B104" s="79">
        <v>300</v>
      </c>
      <c r="C104" s="80" t="s">
        <v>236</v>
      </c>
      <c r="D104" s="80" t="s">
        <v>129</v>
      </c>
      <c r="E104" s="81" t="s">
        <v>243</v>
      </c>
      <c r="F104" s="85">
        <v>240</v>
      </c>
      <c r="G104" s="86"/>
      <c r="H104" s="86"/>
      <c r="I104" s="83"/>
      <c r="J104" s="55" t="e">
        <f t="shared" si="38"/>
        <v>#DIV/0!</v>
      </c>
    </row>
    <row r="105" spans="1:10" ht="63.6" hidden="1" customHeight="1" x14ac:dyDescent="0.3">
      <c r="A105" s="73" t="s">
        <v>244</v>
      </c>
      <c r="B105" s="79">
        <v>300</v>
      </c>
      <c r="C105" s="80" t="s">
        <v>236</v>
      </c>
      <c r="D105" s="80" t="s">
        <v>129</v>
      </c>
      <c r="E105" s="81" t="s">
        <v>245</v>
      </c>
      <c r="F105" s="82"/>
      <c r="G105" s="83"/>
      <c r="H105" s="83"/>
      <c r="I105" s="83"/>
      <c r="J105" s="55" t="e">
        <f t="shared" si="38"/>
        <v>#DIV/0!</v>
      </c>
    </row>
    <row r="106" spans="1:10" ht="62.4" hidden="1" x14ac:dyDescent="0.3">
      <c r="A106" s="73" t="s">
        <v>147</v>
      </c>
      <c r="B106" s="79">
        <v>300</v>
      </c>
      <c r="C106" s="80" t="s">
        <v>236</v>
      </c>
      <c r="D106" s="80" t="s">
        <v>129</v>
      </c>
      <c r="E106" s="81" t="s">
        <v>246</v>
      </c>
      <c r="F106" s="85">
        <v>200</v>
      </c>
      <c r="G106" s="86"/>
      <c r="H106" s="86"/>
      <c r="I106" s="83"/>
      <c r="J106" s="55" t="e">
        <f t="shared" si="38"/>
        <v>#DIV/0!</v>
      </c>
    </row>
    <row r="107" spans="1:10" ht="62.4" hidden="1" x14ac:dyDescent="0.3">
      <c r="A107" s="73" t="s">
        <v>149</v>
      </c>
      <c r="B107" s="79">
        <v>300</v>
      </c>
      <c r="C107" s="80" t="s">
        <v>236</v>
      </c>
      <c r="D107" s="80" t="s">
        <v>129</v>
      </c>
      <c r="E107" s="81" t="s">
        <v>247</v>
      </c>
      <c r="F107" s="85">
        <v>240</v>
      </c>
      <c r="G107" s="86"/>
      <c r="H107" s="86"/>
      <c r="I107" s="83"/>
      <c r="J107" s="55" t="e">
        <f t="shared" si="38"/>
        <v>#DIV/0!</v>
      </c>
    </row>
    <row r="108" spans="1:10" ht="62.4" hidden="1" x14ac:dyDescent="0.3">
      <c r="A108" s="96" t="s">
        <v>248</v>
      </c>
      <c r="B108" s="79">
        <v>300</v>
      </c>
      <c r="C108" s="80" t="s">
        <v>236</v>
      </c>
      <c r="D108" s="80" t="s">
        <v>129</v>
      </c>
      <c r="E108" s="81" t="s">
        <v>249</v>
      </c>
      <c r="F108" s="82"/>
      <c r="G108" s="83"/>
      <c r="H108" s="83"/>
      <c r="I108" s="83"/>
      <c r="J108" s="55" t="e">
        <f t="shared" si="38"/>
        <v>#DIV/0!</v>
      </c>
    </row>
    <row r="109" spans="1:10" ht="62.4" hidden="1" x14ac:dyDescent="0.3">
      <c r="A109" s="73" t="s">
        <v>147</v>
      </c>
      <c r="B109" s="79">
        <v>300</v>
      </c>
      <c r="C109" s="80" t="s">
        <v>236</v>
      </c>
      <c r="D109" s="80" t="s">
        <v>129</v>
      </c>
      <c r="E109" s="81" t="s">
        <v>250</v>
      </c>
      <c r="F109" s="85">
        <v>200</v>
      </c>
      <c r="G109" s="86"/>
      <c r="H109" s="86"/>
      <c r="I109" s="83"/>
      <c r="J109" s="55" t="e">
        <f t="shared" si="38"/>
        <v>#DIV/0!</v>
      </c>
    </row>
    <row r="110" spans="1:10" ht="62.4" hidden="1" x14ac:dyDescent="0.3">
      <c r="A110" s="73" t="s">
        <v>149</v>
      </c>
      <c r="B110" s="79">
        <v>300</v>
      </c>
      <c r="C110" s="80" t="s">
        <v>236</v>
      </c>
      <c r="D110" s="80" t="s">
        <v>129</v>
      </c>
      <c r="E110" s="81" t="s">
        <v>251</v>
      </c>
      <c r="F110" s="85">
        <v>240</v>
      </c>
      <c r="G110" s="86"/>
      <c r="H110" s="86"/>
      <c r="I110" s="83"/>
      <c r="J110" s="55" t="e">
        <f t="shared" si="38"/>
        <v>#DIV/0!</v>
      </c>
    </row>
    <row r="111" spans="1:10" ht="21.6" hidden="1" customHeight="1" x14ac:dyDescent="0.3">
      <c r="A111" s="48" t="s">
        <v>252</v>
      </c>
      <c r="B111" s="49">
        <v>300</v>
      </c>
      <c r="C111" s="56" t="s">
        <v>236</v>
      </c>
      <c r="D111" s="56" t="s">
        <v>132</v>
      </c>
      <c r="E111" s="52"/>
      <c r="F111" s="57"/>
      <c r="G111" s="58"/>
      <c r="H111" s="58"/>
      <c r="I111" s="54"/>
      <c r="J111" s="55" t="e">
        <f t="shared" si="38"/>
        <v>#DIV/0!</v>
      </c>
    </row>
    <row r="112" spans="1:10" ht="31.2" hidden="1" x14ac:dyDescent="0.3">
      <c r="A112" s="93" t="s">
        <v>253</v>
      </c>
      <c r="B112" s="74">
        <v>300</v>
      </c>
      <c r="C112" s="75" t="s">
        <v>236</v>
      </c>
      <c r="D112" s="75" t="s">
        <v>132</v>
      </c>
      <c r="E112" s="76" t="s">
        <v>254</v>
      </c>
      <c r="F112" s="94"/>
      <c r="G112" s="95"/>
      <c r="H112" s="95"/>
      <c r="I112" s="78"/>
      <c r="J112" s="55" t="e">
        <f t="shared" si="38"/>
        <v>#DIV/0!</v>
      </c>
    </row>
    <row r="113" spans="1:10" ht="156.6" hidden="1" customHeight="1" x14ac:dyDescent="0.3">
      <c r="A113" s="73" t="s">
        <v>240</v>
      </c>
      <c r="B113" s="79">
        <v>300</v>
      </c>
      <c r="C113" s="80" t="s">
        <v>236</v>
      </c>
      <c r="D113" s="80" t="s">
        <v>132</v>
      </c>
      <c r="E113" s="81" t="s">
        <v>255</v>
      </c>
      <c r="F113" s="82"/>
      <c r="G113" s="83"/>
      <c r="H113" s="83"/>
      <c r="I113" s="83"/>
      <c r="J113" s="55" t="e">
        <f t="shared" si="38"/>
        <v>#DIV/0!</v>
      </c>
    </row>
    <row r="114" spans="1:10" ht="62.4" hidden="1" x14ac:dyDescent="0.3">
      <c r="A114" s="73" t="s">
        <v>147</v>
      </c>
      <c r="B114" s="79">
        <v>300</v>
      </c>
      <c r="C114" s="80" t="s">
        <v>236</v>
      </c>
      <c r="D114" s="80" t="s">
        <v>132</v>
      </c>
      <c r="E114" s="81" t="s">
        <v>256</v>
      </c>
      <c r="F114" s="85">
        <v>200</v>
      </c>
      <c r="G114" s="86"/>
      <c r="H114" s="86"/>
      <c r="I114" s="83"/>
      <c r="J114" s="55" t="e">
        <f t="shared" si="38"/>
        <v>#DIV/0!</v>
      </c>
    </row>
    <row r="115" spans="1:10" ht="62.4" hidden="1" x14ac:dyDescent="0.3">
      <c r="A115" s="73" t="s">
        <v>149</v>
      </c>
      <c r="B115" s="79">
        <v>300</v>
      </c>
      <c r="C115" s="80" t="s">
        <v>236</v>
      </c>
      <c r="D115" s="80" t="s">
        <v>132</v>
      </c>
      <c r="E115" s="81" t="s">
        <v>257</v>
      </c>
      <c r="F115" s="85">
        <v>240</v>
      </c>
      <c r="G115" s="86"/>
      <c r="H115" s="86"/>
      <c r="I115" s="83"/>
      <c r="J115" s="55" t="e">
        <f t="shared" si="38"/>
        <v>#DIV/0!</v>
      </c>
    </row>
    <row r="116" spans="1:10" ht="65.400000000000006" hidden="1" customHeight="1" x14ac:dyDescent="0.3">
      <c r="A116" s="73" t="s">
        <v>258</v>
      </c>
      <c r="B116" s="79">
        <v>300</v>
      </c>
      <c r="C116" s="80" t="s">
        <v>236</v>
      </c>
      <c r="D116" s="80" t="s">
        <v>132</v>
      </c>
      <c r="E116" s="81" t="s">
        <v>259</v>
      </c>
      <c r="F116" s="82"/>
      <c r="G116" s="83"/>
      <c r="H116" s="83"/>
      <c r="I116" s="83"/>
      <c r="J116" s="55" t="e">
        <f t="shared" si="38"/>
        <v>#DIV/0!</v>
      </c>
    </row>
    <row r="117" spans="1:10" ht="65.099999999999994" hidden="1" customHeight="1" x14ac:dyDescent="0.3">
      <c r="A117" s="73" t="s">
        <v>147</v>
      </c>
      <c r="B117" s="79">
        <v>300</v>
      </c>
      <c r="C117" s="80" t="s">
        <v>236</v>
      </c>
      <c r="D117" s="80" t="s">
        <v>132</v>
      </c>
      <c r="E117" s="81" t="s">
        <v>260</v>
      </c>
      <c r="F117" s="85">
        <v>200</v>
      </c>
      <c r="G117" s="86"/>
      <c r="H117" s="86"/>
      <c r="I117" s="83"/>
      <c r="J117" s="55" t="e">
        <f t="shared" si="38"/>
        <v>#DIV/0!</v>
      </c>
    </row>
    <row r="118" spans="1:10" ht="62.4" hidden="1" x14ac:dyDescent="0.3">
      <c r="A118" s="84" t="s">
        <v>149</v>
      </c>
      <c r="B118" s="87">
        <v>300</v>
      </c>
      <c r="C118" s="88" t="s">
        <v>236</v>
      </c>
      <c r="D118" s="88" t="s">
        <v>132</v>
      </c>
      <c r="E118" s="89" t="s">
        <v>261</v>
      </c>
      <c r="F118" s="97">
        <v>240</v>
      </c>
      <c r="G118" s="98"/>
      <c r="H118" s="98"/>
      <c r="I118" s="91"/>
      <c r="J118" s="55" t="e">
        <f t="shared" si="38"/>
        <v>#DIV/0!</v>
      </c>
    </row>
    <row r="119" spans="1:10" ht="18.600000000000001" customHeight="1" x14ac:dyDescent="0.3">
      <c r="A119" s="48" t="s">
        <v>262</v>
      </c>
      <c r="B119" s="49">
        <v>753</v>
      </c>
      <c r="C119" s="56" t="s">
        <v>236</v>
      </c>
      <c r="D119" s="56" t="s">
        <v>151</v>
      </c>
      <c r="E119" s="52"/>
      <c r="F119" s="57"/>
      <c r="G119" s="58">
        <f>G120+G141+G125+G129</f>
        <v>450600</v>
      </c>
      <c r="H119" s="58">
        <f t="shared" ref="H119:I119" si="40">H120+H141+H125+H129</f>
        <v>790600</v>
      </c>
      <c r="I119" s="58">
        <f t="shared" si="40"/>
        <v>46038.06</v>
      </c>
      <c r="J119" s="55">
        <f t="shared" si="38"/>
        <v>5.8231798633948895</v>
      </c>
    </row>
    <row r="120" spans="1:10" ht="63.6" customHeight="1" x14ac:dyDescent="0.3">
      <c r="A120" s="110" t="s">
        <v>263</v>
      </c>
      <c r="B120" s="61">
        <v>753</v>
      </c>
      <c r="C120" s="62" t="s">
        <v>236</v>
      </c>
      <c r="D120" s="62" t="s">
        <v>151</v>
      </c>
      <c r="E120" s="63" t="s">
        <v>264</v>
      </c>
      <c r="F120" s="64"/>
      <c r="G120" s="65">
        <f>G121</f>
        <v>160000</v>
      </c>
      <c r="H120" s="65">
        <f t="shared" ref="H120:I120" si="41">H121</f>
        <v>400000</v>
      </c>
      <c r="I120" s="65">
        <f t="shared" si="41"/>
        <v>16960</v>
      </c>
      <c r="J120" s="55">
        <f t="shared" si="38"/>
        <v>4.24</v>
      </c>
    </row>
    <row r="121" spans="1:10" ht="35.4" customHeight="1" x14ac:dyDescent="0.3">
      <c r="A121" s="60" t="s">
        <v>265</v>
      </c>
      <c r="B121" s="61">
        <v>753</v>
      </c>
      <c r="C121" s="62" t="s">
        <v>236</v>
      </c>
      <c r="D121" s="62" t="s">
        <v>151</v>
      </c>
      <c r="E121" s="63" t="s">
        <v>266</v>
      </c>
      <c r="F121" s="64"/>
      <c r="G121" s="65">
        <f>G123</f>
        <v>160000</v>
      </c>
      <c r="H121" s="65">
        <f t="shared" ref="H121:I121" si="42">H123</f>
        <v>400000</v>
      </c>
      <c r="I121" s="65">
        <f t="shared" si="42"/>
        <v>16960</v>
      </c>
      <c r="J121" s="55">
        <f t="shared" si="38"/>
        <v>4.24</v>
      </c>
    </row>
    <row r="122" spans="1:10" ht="18.600000000000001" hidden="1" customHeight="1" x14ac:dyDescent="0.3">
      <c r="A122" s="60"/>
      <c r="B122" s="61">
        <v>753</v>
      </c>
      <c r="C122" s="62" t="s">
        <v>236</v>
      </c>
      <c r="D122" s="62" t="s">
        <v>151</v>
      </c>
      <c r="E122" s="63"/>
      <c r="F122" s="64"/>
      <c r="G122" s="65"/>
      <c r="H122" s="65"/>
      <c r="I122" s="92"/>
      <c r="J122" s="55" t="e">
        <f t="shared" si="38"/>
        <v>#DIV/0!</v>
      </c>
    </row>
    <row r="123" spans="1:10" ht="46.5" customHeight="1" x14ac:dyDescent="0.3">
      <c r="A123" s="73" t="s">
        <v>147</v>
      </c>
      <c r="B123" s="61">
        <v>753</v>
      </c>
      <c r="C123" s="62" t="s">
        <v>236</v>
      </c>
      <c r="D123" s="62" t="s">
        <v>151</v>
      </c>
      <c r="E123" s="63" t="s">
        <v>266</v>
      </c>
      <c r="F123" s="64">
        <v>200</v>
      </c>
      <c r="G123" s="65">
        <f>G124</f>
        <v>160000</v>
      </c>
      <c r="H123" s="65">
        <f>H124</f>
        <v>400000</v>
      </c>
      <c r="I123" s="65">
        <f t="shared" ref="I123" si="43">I124</f>
        <v>16960</v>
      </c>
      <c r="J123" s="55">
        <f t="shared" si="38"/>
        <v>4.24</v>
      </c>
    </row>
    <row r="124" spans="1:10" ht="52.2" customHeight="1" x14ac:dyDescent="0.3">
      <c r="A124" s="73" t="s">
        <v>149</v>
      </c>
      <c r="B124" s="61">
        <v>753</v>
      </c>
      <c r="C124" s="62" t="s">
        <v>236</v>
      </c>
      <c r="D124" s="62" t="s">
        <v>151</v>
      </c>
      <c r="E124" s="63" t="s">
        <v>267</v>
      </c>
      <c r="F124" s="64">
        <v>240</v>
      </c>
      <c r="G124" s="65">
        <v>160000</v>
      </c>
      <c r="H124" s="65">
        <v>400000</v>
      </c>
      <c r="I124" s="65">
        <v>16960</v>
      </c>
      <c r="J124" s="55">
        <f t="shared" si="38"/>
        <v>4.24</v>
      </c>
    </row>
    <row r="125" spans="1:10" ht="82.8" customHeight="1" x14ac:dyDescent="0.3">
      <c r="A125" s="111" t="s">
        <v>268</v>
      </c>
      <c r="B125" s="61">
        <v>753</v>
      </c>
      <c r="C125" s="62" t="s">
        <v>236</v>
      </c>
      <c r="D125" s="62" t="s">
        <v>151</v>
      </c>
      <c r="E125" s="63" t="s">
        <v>269</v>
      </c>
      <c r="F125" s="64"/>
      <c r="G125" s="65">
        <f t="shared" ref="G125:I127" si="44">G126</f>
        <v>40000</v>
      </c>
      <c r="H125" s="65">
        <f t="shared" si="44"/>
        <v>140000</v>
      </c>
      <c r="I125" s="65">
        <f t="shared" si="44"/>
        <v>0</v>
      </c>
      <c r="J125" s="55">
        <v>0</v>
      </c>
    </row>
    <row r="126" spans="1:10" ht="34.200000000000003" customHeight="1" x14ac:dyDescent="0.3">
      <c r="A126" s="48" t="s">
        <v>265</v>
      </c>
      <c r="B126" s="61">
        <v>753</v>
      </c>
      <c r="C126" s="62" t="s">
        <v>236</v>
      </c>
      <c r="D126" s="62" t="s">
        <v>151</v>
      </c>
      <c r="E126" s="63" t="s">
        <v>270</v>
      </c>
      <c r="F126" s="64"/>
      <c r="G126" s="65">
        <f t="shared" si="44"/>
        <v>40000</v>
      </c>
      <c r="H126" s="65">
        <f t="shared" si="44"/>
        <v>140000</v>
      </c>
      <c r="I126" s="65">
        <f t="shared" si="44"/>
        <v>0</v>
      </c>
      <c r="J126" s="55">
        <v>0</v>
      </c>
    </row>
    <row r="127" spans="1:10" ht="48.75" customHeight="1" x14ac:dyDescent="0.3">
      <c r="A127" s="48" t="s">
        <v>147</v>
      </c>
      <c r="B127" s="61">
        <v>753</v>
      </c>
      <c r="C127" s="62" t="s">
        <v>236</v>
      </c>
      <c r="D127" s="62" t="s">
        <v>151</v>
      </c>
      <c r="E127" s="63" t="s">
        <v>270</v>
      </c>
      <c r="F127" s="64">
        <v>200</v>
      </c>
      <c r="G127" s="65">
        <f t="shared" si="44"/>
        <v>40000</v>
      </c>
      <c r="H127" s="65">
        <f t="shared" si="44"/>
        <v>140000</v>
      </c>
      <c r="I127" s="65">
        <f t="shared" si="44"/>
        <v>0</v>
      </c>
      <c r="J127" s="55">
        <f>I127/H127*100</f>
        <v>0</v>
      </c>
    </row>
    <row r="128" spans="1:10" ht="63.75" customHeight="1" x14ac:dyDescent="0.3">
      <c r="A128" s="48" t="s">
        <v>149</v>
      </c>
      <c r="B128" s="61">
        <v>753</v>
      </c>
      <c r="C128" s="62" t="s">
        <v>236</v>
      </c>
      <c r="D128" s="62" t="s">
        <v>151</v>
      </c>
      <c r="E128" s="63" t="s">
        <v>270</v>
      </c>
      <c r="F128" s="64">
        <v>240</v>
      </c>
      <c r="G128" s="65">
        <v>40000</v>
      </c>
      <c r="H128" s="65">
        <v>140000</v>
      </c>
      <c r="I128" s="65">
        <v>0</v>
      </c>
      <c r="J128" s="55">
        <f>I128/H128*100</f>
        <v>0</v>
      </c>
    </row>
    <row r="129" spans="1:10" ht="82.5" hidden="1" customHeight="1" x14ac:dyDescent="0.3">
      <c r="A129" s="48" t="s">
        <v>271</v>
      </c>
      <c r="B129" s="61">
        <v>753</v>
      </c>
      <c r="C129" s="62" t="s">
        <v>236</v>
      </c>
      <c r="D129" s="62" t="s">
        <v>151</v>
      </c>
      <c r="E129" s="63" t="s">
        <v>272</v>
      </c>
      <c r="F129" s="64"/>
      <c r="G129" s="65">
        <f>G130</f>
        <v>0</v>
      </c>
      <c r="H129" s="65">
        <f>H130+H133</f>
        <v>0</v>
      </c>
      <c r="I129" s="65">
        <f>I130+I133</f>
        <v>0</v>
      </c>
      <c r="J129" s="55">
        <v>11.6</v>
      </c>
    </row>
    <row r="130" spans="1:10" ht="44.25" hidden="1" customHeight="1" x14ac:dyDescent="0.3">
      <c r="A130" s="48" t="s">
        <v>273</v>
      </c>
      <c r="B130" s="61">
        <v>753</v>
      </c>
      <c r="C130" s="62" t="s">
        <v>236</v>
      </c>
      <c r="D130" s="62" t="s">
        <v>151</v>
      </c>
      <c r="E130" s="63" t="s">
        <v>274</v>
      </c>
      <c r="F130" s="64"/>
      <c r="G130" s="65">
        <f>G131</f>
        <v>0</v>
      </c>
      <c r="H130" s="65">
        <f>H131</f>
        <v>0</v>
      </c>
      <c r="I130" s="65">
        <f>I131</f>
        <v>0</v>
      </c>
      <c r="J130" s="55" t="e">
        <f t="shared" ref="J130:J136" si="45">I130/H130*100</f>
        <v>#DIV/0!</v>
      </c>
    </row>
    <row r="131" spans="1:10" ht="48" hidden="1" customHeight="1" x14ac:dyDescent="0.3">
      <c r="A131" s="48" t="s">
        <v>147</v>
      </c>
      <c r="B131" s="61">
        <v>753</v>
      </c>
      <c r="C131" s="62" t="s">
        <v>236</v>
      </c>
      <c r="D131" s="62" t="s">
        <v>151</v>
      </c>
      <c r="E131" s="63" t="s">
        <v>275</v>
      </c>
      <c r="F131" s="64">
        <v>200</v>
      </c>
      <c r="G131" s="65">
        <f>G132</f>
        <v>0</v>
      </c>
      <c r="H131" s="65">
        <f>H132</f>
        <v>0</v>
      </c>
      <c r="I131" s="65">
        <f>I132</f>
        <v>0</v>
      </c>
      <c r="J131" s="55" t="e">
        <f t="shared" si="45"/>
        <v>#DIV/0!</v>
      </c>
    </row>
    <row r="132" spans="1:10" ht="63.75" hidden="1" customHeight="1" x14ac:dyDescent="0.3">
      <c r="A132" s="48" t="s">
        <v>149</v>
      </c>
      <c r="B132" s="61">
        <v>753</v>
      </c>
      <c r="C132" s="62" t="s">
        <v>236</v>
      </c>
      <c r="D132" s="62" t="s">
        <v>151</v>
      </c>
      <c r="E132" s="63" t="s">
        <v>275</v>
      </c>
      <c r="F132" s="64">
        <v>240</v>
      </c>
      <c r="G132" s="65">
        <v>0</v>
      </c>
      <c r="H132" s="65">
        <v>0</v>
      </c>
      <c r="I132" s="65">
        <v>0</v>
      </c>
      <c r="J132" s="55" t="e">
        <f t="shared" si="45"/>
        <v>#DIV/0!</v>
      </c>
    </row>
    <row r="133" spans="1:10" ht="46.5" hidden="1" customHeight="1" x14ac:dyDescent="0.3">
      <c r="A133" s="48" t="s">
        <v>276</v>
      </c>
      <c r="B133" s="61">
        <v>753</v>
      </c>
      <c r="C133" s="62" t="s">
        <v>236</v>
      </c>
      <c r="D133" s="62" t="s">
        <v>151</v>
      </c>
      <c r="E133" s="63" t="s">
        <v>277</v>
      </c>
      <c r="F133" s="64"/>
      <c r="G133" s="65"/>
      <c r="H133" s="65">
        <f t="shared" ref="H133:I135" si="46">H134</f>
        <v>0</v>
      </c>
      <c r="I133" s="65">
        <f t="shared" si="46"/>
        <v>0</v>
      </c>
      <c r="J133" s="55" t="e">
        <f>I133/H133*100</f>
        <v>#DIV/0!</v>
      </c>
    </row>
    <row r="134" spans="1:10" ht="39" hidden="1" customHeight="1" x14ac:dyDescent="0.3">
      <c r="A134" s="48" t="s">
        <v>278</v>
      </c>
      <c r="B134" s="61">
        <v>753</v>
      </c>
      <c r="C134" s="62" t="s">
        <v>236</v>
      </c>
      <c r="D134" s="62" t="s">
        <v>151</v>
      </c>
      <c r="E134" s="63" t="s">
        <v>279</v>
      </c>
      <c r="F134" s="64"/>
      <c r="G134" s="65"/>
      <c r="H134" s="65">
        <f t="shared" si="46"/>
        <v>0</v>
      </c>
      <c r="I134" s="65">
        <f t="shared" si="46"/>
        <v>0</v>
      </c>
      <c r="J134" s="55" t="e">
        <f t="shared" si="45"/>
        <v>#DIV/0!</v>
      </c>
    </row>
    <row r="135" spans="1:10" ht="50.25" hidden="1" customHeight="1" x14ac:dyDescent="0.3">
      <c r="A135" s="48" t="s">
        <v>147</v>
      </c>
      <c r="B135" s="61">
        <v>753</v>
      </c>
      <c r="C135" s="62" t="s">
        <v>236</v>
      </c>
      <c r="D135" s="62" t="s">
        <v>151</v>
      </c>
      <c r="E135" s="63" t="s">
        <v>279</v>
      </c>
      <c r="F135" s="64">
        <v>200</v>
      </c>
      <c r="G135" s="65"/>
      <c r="H135" s="65">
        <f t="shared" si="46"/>
        <v>0</v>
      </c>
      <c r="I135" s="65">
        <f t="shared" si="46"/>
        <v>0</v>
      </c>
      <c r="J135" s="55" t="e">
        <f>I135/H135*100</f>
        <v>#DIV/0!</v>
      </c>
    </row>
    <row r="136" spans="1:10" ht="63.75" hidden="1" customHeight="1" x14ac:dyDescent="0.3">
      <c r="A136" s="60" t="s">
        <v>149</v>
      </c>
      <c r="B136" s="61">
        <v>753</v>
      </c>
      <c r="C136" s="62" t="s">
        <v>236</v>
      </c>
      <c r="D136" s="62" t="s">
        <v>151</v>
      </c>
      <c r="E136" s="63" t="s">
        <v>279</v>
      </c>
      <c r="F136" s="64">
        <v>240</v>
      </c>
      <c r="G136" s="65"/>
      <c r="H136" s="65">
        <v>0</v>
      </c>
      <c r="I136" s="65">
        <v>0</v>
      </c>
      <c r="J136" s="55" t="e">
        <f t="shared" si="45"/>
        <v>#DIV/0!</v>
      </c>
    </row>
    <row r="137" spans="1:10" ht="32.25" customHeight="1" x14ac:dyDescent="0.3">
      <c r="A137" s="48" t="s">
        <v>280</v>
      </c>
      <c r="B137" s="49">
        <v>753</v>
      </c>
      <c r="C137" s="56" t="s">
        <v>236</v>
      </c>
      <c r="D137" s="56" t="s">
        <v>151</v>
      </c>
      <c r="E137" s="52" t="s">
        <v>281</v>
      </c>
      <c r="F137" s="57"/>
      <c r="G137" s="58">
        <f>G141</f>
        <v>250600</v>
      </c>
      <c r="H137" s="58">
        <f>H141</f>
        <v>250600</v>
      </c>
      <c r="I137" s="58">
        <f t="shared" ref="I137" si="47">I141</f>
        <v>29078.06</v>
      </c>
      <c r="J137" s="55">
        <f t="shared" si="38"/>
        <v>11.603375897845172</v>
      </c>
    </row>
    <row r="138" spans="1:10" ht="33" hidden="1" customHeight="1" x14ac:dyDescent="0.3">
      <c r="A138" s="48" t="s">
        <v>282</v>
      </c>
      <c r="B138" s="49">
        <v>753</v>
      </c>
      <c r="C138" s="56" t="s">
        <v>236</v>
      </c>
      <c r="D138" s="56" t="s">
        <v>151</v>
      </c>
      <c r="E138" s="52" t="s">
        <v>283</v>
      </c>
      <c r="F138" s="53"/>
      <c r="G138" s="54"/>
      <c r="H138" s="54"/>
      <c r="I138" s="54"/>
      <c r="J138" s="55" t="e">
        <f t="shared" si="38"/>
        <v>#DIV/0!</v>
      </c>
    </row>
    <row r="139" spans="1:10" ht="51" hidden="1" customHeight="1" x14ac:dyDescent="0.3">
      <c r="A139" s="48" t="s">
        <v>147</v>
      </c>
      <c r="B139" s="49">
        <v>753</v>
      </c>
      <c r="C139" s="56" t="s">
        <v>236</v>
      </c>
      <c r="D139" s="56" t="s">
        <v>151</v>
      </c>
      <c r="E139" s="52" t="s">
        <v>283</v>
      </c>
      <c r="F139" s="53">
        <v>200</v>
      </c>
      <c r="G139" s="54"/>
      <c r="H139" s="54"/>
      <c r="I139" s="54"/>
      <c r="J139" s="55" t="e">
        <f t="shared" si="38"/>
        <v>#DIV/0!</v>
      </c>
    </row>
    <row r="140" spans="1:10" ht="67.5" hidden="1" customHeight="1" x14ac:dyDescent="0.3">
      <c r="A140" s="48" t="s">
        <v>149</v>
      </c>
      <c r="B140" s="49">
        <v>300</v>
      </c>
      <c r="C140" s="56" t="s">
        <v>236</v>
      </c>
      <c r="D140" s="56" t="s">
        <v>151</v>
      </c>
      <c r="E140" s="52" t="s">
        <v>284</v>
      </c>
      <c r="F140" s="53">
        <v>240</v>
      </c>
      <c r="G140" s="54"/>
      <c r="H140" s="54"/>
      <c r="I140" s="54"/>
      <c r="J140" s="55" t="e">
        <f t="shared" si="38"/>
        <v>#DIV/0!</v>
      </c>
    </row>
    <row r="141" spans="1:10" ht="49.8" customHeight="1" x14ac:dyDescent="0.3">
      <c r="A141" s="48" t="s">
        <v>285</v>
      </c>
      <c r="B141" s="49">
        <v>753</v>
      </c>
      <c r="C141" s="56" t="s">
        <v>236</v>
      </c>
      <c r="D141" s="56" t="s">
        <v>151</v>
      </c>
      <c r="E141" s="102" t="s">
        <v>286</v>
      </c>
      <c r="F141" s="53"/>
      <c r="G141" s="54">
        <f>G142</f>
        <v>250600</v>
      </c>
      <c r="H141" s="54">
        <f t="shared" ref="H141:I141" si="48">H142</f>
        <v>250600</v>
      </c>
      <c r="I141" s="54">
        <f t="shared" si="48"/>
        <v>29078.06</v>
      </c>
      <c r="J141" s="55">
        <f t="shared" si="38"/>
        <v>11.603375897845172</v>
      </c>
    </row>
    <row r="142" spans="1:10" ht="46.5" customHeight="1" x14ac:dyDescent="0.3">
      <c r="A142" s="48" t="s">
        <v>147</v>
      </c>
      <c r="B142" s="49">
        <v>753</v>
      </c>
      <c r="C142" s="56" t="s">
        <v>236</v>
      </c>
      <c r="D142" s="56" t="s">
        <v>151</v>
      </c>
      <c r="E142" s="102" t="s">
        <v>287</v>
      </c>
      <c r="F142" s="53">
        <v>200</v>
      </c>
      <c r="G142" s="54">
        <f>G143</f>
        <v>250600</v>
      </c>
      <c r="H142" s="54">
        <f t="shared" ref="H142:I142" si="49">H143</f>
        <v>250600</v>
      </c>
      <c r="I142" s="54">
        <f t="shared" si="49"/>
        <v>29078.06</v>
      </c>
      <c r="J142" s="55">
        <f t="shared" si="38"/>
        <v>11.603375897845172</v>
      </c>
    </row>
    <row r="143" spans="1:10" ht="55.2" customHeight="1" x14ac:dyDescent="0.3">
      <c r="A143" s="67" t="s">
        <v>149</v>
      </c>
      <c r="B143" s="68">
        <v>753</v>
      </c>
      <c r="C143" s="69" t="s">
        <v>236</v>
      </c>
      <c r="D143" s="69" t="s">
        <v>151</v>
      </c>
      <c r="E143" s="112" t="s">
        <v>287</v>
      </c>
      <c r="F143" s="71">
        <v>240</v>
      </c>
      <c r="G143" s="72">
        <v>250600</v>
      </c>
      <c r="H143" s="72">
        <v>250600</v>
      </c>
      <c r="I143" s="72">
        <v>29078.06</v>
      </c>
      <c r="J143" s="55">
        <f t="shared" si="38"/>
        <v>11.603375897845172</v>
      </c>
    </row>
    <row r="144" spans="1:10" ht="1.2" customHeight="1" x14ac:dyDescent="0.3">
      <c r="A144" s="48"/>
      <c r="B144" s="49"/>
      <c r="C144" s="56"/>
      <c r="D144" s="56"/>
      <c r="E144" s="52"/>
      <c r="F144" s="53"/>
      <c r="G144" s="54"/>
      <c r="H144" s="54"/>
      <c r="I144" s="54"/>
      <c r="J144" s="55"/>
    </row>
    <row r="145" spans="1:10" ht="20.399999999999999" hidden="1" customHeight="1" x14ac:dyDescent="0.3">
      <c r="A145" s="48" t="s">
        <v>288</v>
      </c>
      <c r="B145" s="49">
        <v>300</v>
      </c>
      <c r="C145" s="56" t="s">
        <v>289</v>
      </c>
      <c r="D145" s="56" t="s">
        <v>130</v>
      </c>
      <c r="E145" s="52"/>
      <c r="F145" s="53"/>
      <c r="G145" s="54"/>
      <c r="H145" s="54"/>
      <c r="I145" s="54"/>
      <c r="J145" s="55" t="e">
        <f t="shared" si="38"/>
        <v>#DIV/0!</v>
      </c>
    </row>
    <row r="146" spans="1:10" ht="21.9" hidden="1" customHeight="1" x14ac:dyDescent="0.3">
      <c r="A146" s="48" t="s">
        <v>290</v>
      </c>
      <c r="B146" s="49">
        <v>300</v>
      </c>
      <c r="C146" s="56" t="s">
        <v>289</v>
      </c>
      <c r="D146" s="56" t="s">
        <v>289</v>
      </c>
      <c r="E146" s="52"/>
      <c r="F146" s="53"/>
      <c r="G146" s="54"/>
      <c r="H146" s="54"/>
      <c r="I146" s="54"/>
      <c r="J146" s="55" t="e">
        <f t="shared" si="38"/>
        <v>#DIV/0!</v>
      </c>
    </row>
    <row r="147" spans="1:10" ht="39" hidden="1" customHeight="1" x14ac:dyDescent="0.3">
      <c r="A147" s="100" t="s">
        <v>291</v>
      </c>
      <c r="B147" s="74">
        <v>300</v>
      </c>
      <c r="C147" s="75" t="s">
        <v>289</v>
      </c>
      <c r="D147" s="75" t="s">
        <v>289</v>
      </c>
      <c r="E147" s="76" t="s">
        <v>292</v>
      </c>
      <c r="F147" s="77"/>
      <c r="G147" s="78"/>
      <c r="H147" s="78"/>
      <c r="I147" s="78"/>
      <c r="J147" s="55" t="e">
        <f t="shared" si="38"/>
        <v>#DIV/0!</v>
      </c>
    </row>
    <row r="148" spans="1:10" ht="62.1" hidden="1" customHeight="1" x14ac:dyDescent="0.3">
      <c r="A148" s="96" t="s">
        <v>293</v>
      </c>
      <c r="B148" s="79">
        <v>300</v>
      </c>
      <c r="C148" s="80" t="s">
        <v>289</v>
      </c>
      <c r="D148" s="80" t="s">
        <v>289</v>
      </c>
      <c r="E148" s="81" t="s">
        <v>294</v>
      </c>
      <c r="F148" s="82"/>
      <c r="G148" s="83"/>
      <c r="H148" s="83"/>
      <c r="I148" s="83"/>
      <c r="J148" s="55" t="e">
        <f t="shared" si="38"/>
        <v>#DIV/0!</v>
      </c>
    </row>
    <row r="149" spans="1:10" ht="62.4" hidden="1" x14ac:dyDescent="0.3">
      <c r="A149" s="96" t="s">
        <v>147</v>
      </c>
      <c r="B149" s="79">
        <v>300</v>
      </c>
      <c r="C149" s="80" t="s">
        <v>289</v>
      </c>
      <c r="D149" s="80" t="s">
        <v>289</v>
      </c>
      <c r="E149" s="81" t="s">
        <v>295</v>
      </c>
      <c r="F149" s="82">
        <v>200</v>
      </c>
      <c r="G149" s="83"/>
      <c r="H149" s="83"/>
      <c r="I149" s="83"/>
      <c r="J149" s="55" t="e">
        <f t="shared" si="38"/>
        <v>#DIV/0!</v>
      </c>
    </row>
    <row r="150" spans="1:10" ht="62.4" hidden="1" x14ac:dyDescent="0.3">
      <c r="A150" s="113" t="s">
        <v>149</v>
      </c>
      <c r="B150" s="87">
        <v>300</v>
      </c>
      <c r="C150" s="88" t="s">
        <v>289</v>
      </c>
      <c r="D150" s="88" t="s">
        <v>289</v>
      </c>
      <c r="E150" s="89" t="s">
        <v>295</v>
      </c>
      <c r="F150" s="90">
        <v>240</v>
      </c>
      <c r="G150" s="91"/>
      <c r="H150" s="91"/>
      <c r="I150" s="91"/>
      <c r="J150" s="55" t="e">
        <f t="shared" si="38"/>
        <v>#DIV/0!</v>
      </c>
    </row>
    <row r="151" spans="1:10" hidden="1" x14ac:dyDescent="0.3">
      <c r="A151" s="66"/>
      <c r="B151" s="49"/>
      <c r="C151" s="56"/>
      <c r="D151" s="56"/>
      <c r="E151" s="52"/>
      <c r="F151" s="53"/>
      <c r="G151" s="54"/>
      <c r="H151" s="54"/>
      <c r="I151" s="54"/>
      <c r="J151" s="55" t="e">
        <f t="shared" si="38"/>
        <v>#DIV/0!</v>
      </c>
    </row>
    <row r="152" spans="1:10" ht="18" hidden="1" customHeight="1" x14ac:dyDescent="0.3">
      <c r="A152" s="66" t="s">
        <v>296</v>
      </c>
      <c r="B152" s="49">
        <v>300</v>
      </c>
      <c r="C152" s="56" t="s">
        <v>297</v>
      </c>
      <c r="D152" s="56" t="s">
        <v>130</v>
      </c>
      <c r="E152" s="52"/>
      <c r="F152" s="53"/>
      <c r="G152" s="54"/>
      <c r="H152" s="54"/>
      <c r="I152" s="54"/>
      <c r="J152" s="55" t="e">
        <f t="shared" si="38"/>
        <v>#DIV/0!</v>
      </c>
    </row>
    <row r="153" spans="1:10" ht="18.899999999999999" hidden="1" customHeight="1" x14ac:dyDescent="0.3">
      <c r="A153" s="66" t="s">
        <v>298</v>
      </c>
      <c r="B153" s="49">
        <v>300</v>
      </c>
      <c r="C153" s="56" t="s">
        <v>297</v>
      </c>
      <c r="D153" s="56" t="s">
        <v>129</v>
      </c>
      <c r="E153" s="52"/>
      <c r="F153" s="53"/>
      <c r="G153" s="54"/>
      <c r="H153" s="54"/>
      <c r="I153" s="54"/>
      <c r="J153" s="55" t="e">
        <f t="shared" si="38"/>
        <v>#DIV/0!</v>
      </c>
    </row>
    <row r="154" spans="1:10" ht="42" hidden="1" customHeight="1" x14ac:dyDescent="0.3">
      <c r="A154" s="100" t="s">
        <v>299</v>
      </c>
      <c r="B154" s="74">
        <v>300</v>
      </c>
      <c r="C154" s="75" t="s">
        <v>297</v>
      </c>
      <c r="D154" s="75" t="s">
        <v>129</v>
      </c>
      <c r="E154" s="76" t="s">
        <v>300</v>
      </c>
      <c r="F154" s="77"/>
      <c r="G154" s="78"/>
      <c r="H154" s="78"/>
      <c r="I154" s="78"/>
      <c r="J154" s="55" t="e">
        <f t="shared" si="38"/>
        <v>#DIV/0!</v>
      </c>
    </row>
    <row r="155" spans="1:10" ht="62.4" hidden="1" x14ac:dyDescent="0.3">
      <c r="A155" s="96" t="s">
        <v>301</v>
      </c>
      <c r="B155" s="79">
        <v>300</v>
      </c>
      <c r="C155" s="80" t="s">
        <v>297</v>
      </c>
      <c r="D155" s="80" t="s">
        <v>129</v>
      </c>
      <c r="E155" s="81" t="s">
        <v>302</v>
      </c>
      <c r="F155" s="82"/>
      <c r="G155" s="83"/>
      <c r="H155" s="83"/>
      <c r="I155" s="83"/>
      <c r="J155" s="55" t="e">
        <f t="shared" si="38"/>
        <v>#DIV/0!</v>
      </c>
    </row>
    <row r="156" spans="1:10" ht="62.4" hidden="1" x14ac:dyDescent="0.3">
      <c r="A156" s="96" t="s">
        <v>303</v>
      </c>
      <c r="B156" s="79">
        <v>300</v>
      </c>
      <c r="C156" s="80" t="s">
        <v>297</v>
      </c>
      <c r="D156" s="80" t="s">
        <v>129</v>
      </c>
      <c r="E156" s="81" t="s">
        <v>304</v>
      </c>
      <c r="F156" s="114" t="s">
        <v>305</v>
      </c>
      <c r="G156" s="86"/>
      <c r="H156" s="86"/>
      <c r="I156" s="83"/>
      <c r="J156" s="55" t="e">
        <f t="shared" si="38"/>
        <v>#DIV/0!</v>
      </c>
    </row>
    <row r="157" spans="1:10" ht="63.9" hidden="1" customHeight="1" x14ac:dyDescent="0.3">
      <c r="A157" s="113" t="s">
        <v>306</v>
      </c>
      <c r="B157" s="87">
        <v>300</v>
      </c>
      <c r="C157" s="88" t="s">
        <v>297</v>
      </c>
      <c r="D157" s="88" t="s">
        <v>129</v>
      </c>
      <c r="E157" s="89" t="s">
        <v>302</v>
      </c>
      <c r="F157" s="115" t="s">
        <v>307</v>
      </c>
      <c r="G157" s="98"/>
      <c r="H157" s="98"/>
      <c r="I157" s="91"/>
      <c r="J157" s="55" t="e">
        <f t="shared" si="38"/>
        <v>#DIV/0!</v>
      </c>
    </row>
    <row r="158" spans="1:10" hidden="1" x14ac:dyDescent="0.3">
      <c r="A158" s="66"/>
      <c r="B158" s="49"/>
      <c r="C158" s="56"/>
      <c r="D158" s="56"/>
      <c r="E158" s="52"/>
      <c r="F158" s="116"/>
      <c r="G158" s="58"/>
      <c r="H158" s="58"/>
      <c r="I158" s="54"/>
      <c r="J158" s="55" t="e">
        <f t="shared" si="38"/>
        <v>#DIV/0!</v>
      </c>
    </row>
    <row r="159" spans="1:10" ht="31.2" x14ac:dyDescent="0.3">
      <c r="A159" s="66" t="s">
        <v>308</v>
      </c>
      <c r="B159" s="49">
        <v>753</v>
      </c>
      <c r="C159" s="56" t="s">
        <v>175</v>
      </c>
      <c r="D159" s="56" t="s">
        <v>130</v>
      </c>
      <c r="E159" s="52" t="s">
        <v>309</v>
      </c>
      <c r="F159" s="116"/>
      <c r="G159" s="58">
        <v>0</v>
      </c>
      <c r="H159" s="58">
        <f>H160</f>
        <v>100000</v>
      </c>
      <c r="I159" s="54">
        <f>I160</f>
        <v>0</v>
      </c>
      <c r="J159" s="55">
        <v>0</v>
      </c>
    </row>
    <row r="160" spans="1:10" ht="115.2" customHeight="1" x14ac:dyDescent="0.3">
      <c r="A160" s="66" t="s">
        <v>310</v>
      </c>
      <c r="B160" s="49">
        <v>753</v>
      </c>
      <c r="C160" s="56" t="s">
        <v>175</v>
      </c>
      <c r="D160" s="56" t="s">
        <v>236</v>
      </c>
      <c r="E160" s="52" t="s">
        <v>311</v>
      </c>
      <c r="F160" s="116"/>
      <c r="G160" s="58">
        <v>0</v>
      </c>
      <c r="H160" s="58">
        <f>H162</f>
        <v>100000</v>
      </c>
      <c r="I160" s="54">
        <f>I161</f>
        <v>0</v>
      </c>
      <c r="J160" s="55">
        <v>0</v>
      </c>
    </row>
    <row r="161" spans="1:10" ht="31.2" x14ac:dyDescent="0.3">
      <c r="A161" s="66" t="s">
        <v>312</v>
      </c>
      <c r="B161" s="49">
        <v>753</v>
      </c>
      <c r="C161" s="56" t="s">
        <v>175</v>
      </c>
      <c r="D161" s="56" t="s">
        <v>236</v>
      </c>
      <c r="E161" s="52" t="s">
        <v>313</v>
      </c>
      <c r="F161" s="116"/>
      <c r="G161" s="58">
        <v>0</v>
      </c>
      <c r="H161" s="58">
        <f>H162</f>
        <v>100000</v>
      </c>
      <c r="I161" s="54">
        <f>I162</f>
        <v>0</v>
      </c>
      <c r="J161" s="55">
        <v>0</v>
      </c>
    </row>
    <row r="162" spans="1:10" ht="46.8" x14ac:dyDescent="0.3">
      <c r="A162" s="66" t="s">
        <v>147</v>
      </c>
      <c r="B162" s="49">
        <v>753</v>
      </c>
      <c r="C162" s="56" t="s">
        <v>175</v>
      </c>
      <c r="D162" s="56" t="s">
        <v>236</v>
      </c>
      <c r="E162" s="52" t="s">
        <v>314</v>
      </c>
      <c r="F162" s="116" t="s">
        <v>315</v>
      </c>
      <c r="G162" s="58">
        <v>0</v>
      </c>
      <c r="H162" s="58">
        <f>H163</f>
        <v>100000</v>
      </c>
      <c r="I162" s="54">
        <f>I163</f>
        <v>0</v>
      </c>
      <c r="J162" s="55">
        <v>0</v>
      </c>
    </row>
    <row r="163" spans="1:10" ht="51" customHeight="1" x14ac:dyDescent="0.3">
      <c r="A163" s="66" t="s">
        <v>149</v>
      </c>
      <c r="B163" s="49">
        <v>753</v>
      </c>
      <c r="C163" s="56" t="s">
        <v>175</v>
      </c>
      <c r="D163" s="56" t="s">
        <v>236</v>
      </c>
      <c r="E163" s="52" t="s">
        <v>314</v>
      </c>
      <c r="F163" s="116" t="s">
        <v>316</v>
      </c>
      <c r="G163" s="58">
        <v>0</v>
      </c>
      <c r="H163" s="58">
        <v>100000</v>
      </c>
      <c r="I163" s="54">
        <v>0</v>
      </c>
      <c r="J163" s="55">
        <v>0</v>
      </c>
    </row>
    <row r="164" spans="1:10" ht="1.2" customHeight="1" x14ac:dyDescent="0.3">
      <c r="A164" s="66"/>
      <c r="B164" s="49"/>
      <c r="C164" s="56"/>
      <c r="D164" s="56"/>
      <c r="E164" s="52"/>
      <c r="F164" s="116"/>
      <c r="G164" s="58"/>
      <c r="H164" s="58"/>
      <c r="I164" s="54"/>
      <c r="J164" s="55"/>
    </row>
    <row r="165" spans="1:10" ht="20.25" customHeight="1" x14ac:dyDescent="0.3">
      <c r="A165" s="48" t="s">
        <v>317</v>
      </c>
      <c r="B165" s="49">
        <v>753</v>
      </c>
      <c r="C165" s="56" t="s">
        <v>206</v>
      </c>
      <c r="D165" s="56" t="s">
        <v>130</v>
      </c>
      <c r="E165" s="52"/>
      <c r="F165" s="57"/>
      <c r="G165" s="58">
        <f>G166</f>
        <v>48000</v>
      </c>
      <c r="H165" s="58">
        <f t="shared" ref="H165:I165" si="50">H166</f>
        <v>48000</v>
      </c>
      <c r="I165" s="58">
        <f t="shared" si="50"/>
        <v>11883</v>
      </c>
      <c r="J165" s="55">
        <f t="shared" si="38"/>
        <v>24.756249999999998</v>
      </c>
    </row>
    <row r="166" spans="1:10" ht="20.399999999999999" customHeight="1" x14ac:dyDescent="0.3">
      <c r="A166" s="48" t="s">
        <v>318</v>
      </c>
      <c r="B166" s="49">
        <v>753</v>
      </c>
      <c r="C166" s="56" t="s">
        <v>206</v>
      </c>
      <c r="D166" s="56" t="s">
        <v>129</v>
      </c>
      <c r="E166" s="52"/>
      <c r="F166" s="57"/>
      <c r="G166" s="58">
        <f>G167</f>
        <v>48000</v>
      </c>
      <c r="H166" s="58">
        <f t="shared" ref="H166:I166" si="51">H167</f>
        <v>48000</v>
      </c>
      <c r="I166" s="58">
        <f t="shared" si="51"/>
        <v>11883</v>
      </c>
      <c r="J166" s="55">
        <f t="shared" si="38"/>
        <v>24.756249999999998</v>
      </c>
    </row>
    <row r="167" spans="1:10" ht="27" customHeight="1" x14ac:dyDescent="0.3">
      <c r="A167" s="93" t="s">
        <v>160</v>
      </c>
      <c r="B167" s="74">
        <v>753</v>
      </c>
      <c r="C167" s="75" t="s">
        <v>206</v>
      </c>
      <c r="D167" s="75" t="s">
        <v>129</v>
      </c>
      <c r="E167" s="76" t="s">
        <v>161</v>
      </c>
      <c r="F167" s="94"/>
      <c r="G167" s="95">
        <f>G168</f>
        <v>48000</v>
      </c>
      <c r="H167" s="95">
        <f t="shared" ref="H167:I167" si="52">H168</f>
        <v>48000</v>
      </c>
      <c r="I167" s="95">
        <f t="shared" si="52"/>
        <v>11883</v>
      </c>
      <c r="J167" s="55">
        <f t="shared" si="38"/>
        <v>24.756249999999998</v>
      </c>
    </row>
    <row r="168" spans="1:10" ht="18" customHeight="1" x14ac:dyDescent="0.3">
      <c r="A168" s="73" t="s">
        <v>319</v>
      </c>
      <c r="B168" s="79">
        <v>753</v>
      </c>
      <c r="C168" s="80" t="s">
        <v>206</v>
      </c>
      <c r="D168" s="80" t="s">
        <v>129</v>
      </c>
      <c r="E168" s="81" t="s">
        <v>320</v>
      </c>
      <c r="F168" s="85"/>
      <c r="G168" s="86">
        <f>G169</f>
        <v>48000</v>
      </c>
      <c r="H168" s="86">
        <f t="shared" ref="H168:I168" si="53">H169</f>
        <v>48000</v>
      </c>
      <c r="I168" s="86">
        <f t="shared" si="53"/>
        <v>11883</v>
      </c>
      <c r="J168" s="55">
        <f t="shared" si="38"/>
        <v>24.756249999999998</v>
      </c>
    </row>
    <row r="169" spans="1:10" ht="30" customHeight="1" x14ac:dyDescent="0.3">
      <c r="A169" s="73" t="s">
        <v>321</v>
      </c>
      <c r="B169" s="79">
        <v>753</v>
      </c>
      <c r="C169" s="80" t="s">
        <v>206</v>
      </c>
      <c r="D169" s="80" t="s">
        <v>129</v>
      </c>
      <c r="E169" s="81" t="s">
        <v>322</v>
      </c>
      <c r="F169" s="85">
        <v>300</v>
      </c>
      <c r="G169" s="86">
        <f>G170</f>
        <v>48000</v>
      </c>
      <c r="H169" s="86">
        <f t="shared" ref="H169:I169" si="54">H170</f>
        <v>48000</v>
      </c>
      <c r="I169" s="86">
        <f t="shared" si="54"/>
        <v>11883</v>
      </c>
      <c r="J169" s="55">
        <f t="shared" si="38"/>
        <v>24.756249999999998</v>
      </c>
    </row>
    <row r="170" spans="1:10" ht="39.6" customHeight="1" x14ac:dyDescent="0.3">
      <c r="A170" s="84" t="s">
        <v>323</v>
      </c>
      <c r="B170" s="87">
        <v>753</v>
      </c>
      <c r="C170" s="88" t="s">
        <v>206</v>
      </c>
      <c r="D170" s="88" t="s">
        <v>129</v>
      </c>
      <c r="E170" s="89" t="s">
        <v>320</v>
      </c>
      <c r="F170" s="97">
        <v>310</v>
      </c>
      <c r="G170" s="98">
        <v>48000</v>
      </c>
      <c r="H170" s="98">
        <v>48000</v>
      </c>
      <c r="I170" s="98">
        <v>11883</v>
      </c>
      <c r="J170" s="55">
        <f t="shared" si="38"/>
        <v>24.756249999999998</v>
      </c>
    </row>
    <row r="171" spans="1:10" ht="29.25" hidden="1" customHeight="1" x14ac:dyDescent="0.3">
      <c r="A171" s="48" t="s">
        <v>324</v>
      </c>
      <c r="B171" s="49">
        <v>753</v>
      </c>
      <c r="C171" s="56" t="s">
        <v>130</v>
      </c>
      <c r="D171" s="56" t="s">
        <v>130</v>
      </c>
      <c r="E171" s="52"/>
      <c r="F171" s="57"/>
      <c r="G171" s="58"/>
      <c r="H171" s="58">
        <v>0</v>
      </c>
      <c r="I171" s="54">
        <v>0</v>
      </c>
      <c r="J171" s="55">
        <v>0</v>
      </c>
    </row>
    <row r="172" spans="1:10" ht="17.399999999999999" hidden="1" customHeight="1" x14ac:dyDescent="0.3">
      <c r="A172" s="48" t="s">
        <v>325</v>
      </c>
      <c r="B172" s="49">
        <v>300</v>
      </c>
      <c r="C172" s="56" t="s">
        <v>185</v>
      </c>
      <c r="D172" s="56" t="s">
        <v>130</v>
      </c>
      <c r="E172" s="52"/>
      <c r="F172" s="57"/>
      <c r="G172" s="58"/>
      <c r="H172" s="58"/>
      <c r="I172" s="54"/>
      <c r="J172" s="55" t="e">
        <f t="shared" si="38"/>
        <v>#DIV/0!</v>
      </c>
    </row>
    <row r="173" spans="1:10" ht="17.100000000000001" hidden="1" customHeight="1" x14ac:dyDescent="0.3">
      <c r="A173" s="48" t="s">
        <v>326</v>
      </c>
      <c r="B173" s="49">
        <v>300</v>
      </c>
      <c r="C173" s="56" t="s">
        <v>185</v>
      </c>
      <c r="D173" s="56" t="s">
        <v>132</v>
      </c>
      <c r="E173" s="52"/>
      <c r="F173" s="57"/>
      <c r="G173" s="58"/>
      <c r="H173" s="58"/>
      <c r="I173" s="54"/>
      <c r="J173" s="55" t="e">
        <f t="shared" si="38"/>
        <v>#DIV/0!</v>
      </c>
    </row>
    <row r="174" spans="1:10" ht="31.2" hidden="1" x14ac:dyDescent="0.3">
      <c r="A174" s="93" t="s">
        <v>327</v>
      </c>
      <c r="B174" s="74">
        <v>300</v>
      </c>
      <c r="C174" s="75" t="s">
        <v>185</v>
      </c>
      <c r="D174" s="75" t="s">
        <v>132</v>
      </c>
      <c r="E174" s="76" t="s">
        <v>328</v>
      </c>
      <c r="F174" s="77"/>
      <c r="G174" s="78"/>
      <c r="H174" s="78"/>
      <c r="I174" s="78"/>
      <c r="J174" s="55" t="e">
        <f t="shared" si="38"/>
        <v>#DIV/0!</v>
      </c>
    </row>
    <row r="175" spans="1:10" ht="62.4" hidden="1" x14ac:dyDescent="0.3">
      <c r="A175" s="73" t="s">
        <v>329</v>
      </c>
      <c r="B175" s="79">
        <v>300</v>
      </c>
      <c r="C175" s="80" t="s">
        <v>185</v>
      </c>
      <c r="D175" s="80" t="s">
        <v>132</v>
      </c>
      <c r="E175" s="81" t="s">
        <v>330</v>
      </c>
      <c r="F175" s="82"/>
      <c r="G175" s="83"/>
      <c r="H175" s="83"/>
      <c r="I175" s="83"/>
      <c r="J175" s="55" t="e">
        <f t="shared" si="38"/>
        <v>#DIV/0!</v>
      </c>
    </row>
    <row r="176" spans="1:10" ht="62.4" hidden="1" x14ac:dyDescent="0.3">
      <c r="A176" s="73" t="s">
        <v>147</v>
      </c>
      <c r="B176" s="79">
        <v>300</v>
      </c>
      <c r="C176" s="80" t="s">
        <v>185</v>
      </c>
      <c r="D176" s="80" t="s">
        <v>132</v>
      </c>
      <c r="E176" s="81" t="s">
        <v>331</v>
      </c>
      <c r="F176" s="82">
        <v>200</v>
      </c>
      <c r="G176" s="83"/>
      <c r="H176" s="83"/>
      <c r="I176" s="83"/>
      <c r="J176" s="55" t="e">
        <f t="shared" si="38"/>
        <v>#DIV/0!</v>
      </c>
    </row>
    <row r="177" spans="1:10" ht="63.9" hidden="1" customHeight="1" x14ac:dyDescent="0.3">
      <c r="A177" s="84" t="s">
        <v>149</v>
      </c>
      <c r="B177" s="87">
        <v>300</v>
      </c>
      <c r="C177" s="88" t="s">
        <v>185</v>
      </c>
      <c r="D177" s="88" t="s">
        <v>132</v>
      </c>
      <c r="E177" s="89" t="s">
        <v>332</v>
      </c>
      <c r="F177" s="90">
        <v>240</v>
      </c>
      <c r="G177" s="91"/>
      <c r="H177" s="91"/>
      <c r="I177" s="91"/>
      <c r="J177" s="55" t="e">
        <f t="shared" si="38"/>
        <v>#DIV/0!</v>
      </c>
    </row>
    <row r="178" spans="1:10" ht="24.9" customHeight="1" x14ac:dyDescent="0.3">
      <c r="A178" s="236" t="s">
        <v>333</v>
      </c>
      <c r="B178" s="236"/>
      <c r="C178" s="236"/>
      <c r="D178" s="236"/>
      <c r="E178" s="236"/>
      <c r="F178" s="236"/>
      <c r="G178" s="54">
        <f>G165+G119+G70+G61+G12</f>
        <v>4627639.25</v>
      </c>
      <c r="H178" s="54">
        <f>H165+H119+H70+H61+H12+H82+H159</f>
        <v>8194913.9199999999</v>
      </c>
      <c r="I178" s="54">
        <f>I165+I119+I70+I61+I12+I82</f>
        <v>1328487.5</v>
      </c>
      <c r="J178" s="55">
        <f t="shared" si="38"/>
        <v>16.211122080950425</v>
      </c>
    </row>
    <row r="179" spans="1:10" x14ac:dyDescent="0.3">
      <c r="A179" s="117"/>
      <c r="B179" s="118"/>
      <c r="C179" s="119"/>
      <c r="D179" s="118"/>
      <c r="E179" s="118"/>
      <c r="F179" s="118"/>
      <c r="G179" s="118"/>
      <c r="H179" s="118"/>
      <c r="I179" s="118"/>
    </row>
    <row r="180" spans="1:10" x14ac:dyDescent="0.3">
      <c r="A180" s="118"/>
      <c r="B180" s="118"/>
      <c r="C180" s="119"/>
      <c r="D180" s="118"/>
      <c r="E180" s="118"/>
      <c r="F180" s="118"/>
      <c r="G180" s="118"/>
      <c r="H180" s="118"/>
      <c r="I180" s="120"/>
    </row>
    <row r="181" spans="1:10" x14ac:dyDescent="0.3">
      <c r="A181" s="118"/>
      <c r="B181" s="118"/>
      <c r="C181" s="119"/>
      <c r="D181" s="118"/>
      <c r="E181" s="118"/>
      <c r="F181" s="118"/>
      <c r="G181" s="118"/>
      <c r="H181" s="118"/>
      <c r="I181" s="120"/>
    </row>
    <row r="182" spans="1:10" x14ac:dyDescent="0.3">
      <c r="A182" s="121"/>
      <c r="B182" s="118"/>
      <c r="C182" s="119"/>
      <c r="D182" s="118"/>
      <c r="E182" s="118"/>
      <c r="F182" s="118"/>
      <c r="G182" s="118"/>
      <c r="H182" s="118"/>
      <c r="I182" s="118"/>
    </row>
    <row r="183" spans="1:10" x14ac:dyDescent="0.3">
      <c r="A183" s="118"/>
      <c r="B183" s="118"/>
      <c r="C183" s="119"/>
      <c r="D183" s="118"/>
      <c r="E183" s="118"/>
      <c r="F183" s="118"/>
      <c r="G183" s="118"/>
      <c r="H183" s="118"/>
      <c r="I183" s="120"/>
    </row>
    <row r="184" spans="1:10" x14ac:dyDescent="0.3">
      <c r="A184" s="118"/>
      <c r="B184" s="118"/>
      <c r="C184" s="119"/>
      <c r="D184" s="118"/>
      <c r="E184" s="118"/>
      <c r="F184" s="118"/>
      <c r="G184" s="118"/>
      <c r="H184" s="118"/>
      <c r="I184" s="118"/>
    </row>
    <row r="185" spans="1:10" x14ac:dyDescent="0.3">
      <c r="A185" s="118"/>
      <c r="B185" s="118"/>
      <c r="C185" s="119"/>
      <c r="D185" s="118"/>
      <c r="E185" s="118"/>
      <c r="F185" s="118"/>
      <c r="G185" s="118"/>
      <c r="H185" s="118"/>
      <c r="I185" s="118"/>
    </row>
    <row r="186" spans="1:10" x14ac:dyDescent="0.3">
      <c r="A186" s="118"/>
      <c r="B186" s="118"/>
      <c r="C186" s="119"/>
      <c r="D186" s="118"/>
      <c r="E186" s="118"/>
      <c r="F186" s="122"/>
      <c r="G186" s="122"/>
      <c r="H186" s="122"/>
      <c r="I186" s="118"/>
    </row>
    <row r="187" spans="1:10" x14ac:dyDescent="0.3">
      <c r="A187" s="118"/>
      <c r="B187" s="118"/>
      <c r="C187" s="119"/>
      <c r="D187" s="118"/>
      <c r="E187" s="118"/>
      <c r="F187" s="118"/>
      <c r="G187" s="118"/>
      <c r="H187" s="118"/>
      <c r="I187" s="118"/>
    </row>
    <row r="188" spans="1:10" x14ac:dyDescent="0.3">
      <c r="A188" s="118"/>
      <c r="B188" s="118"/>
      <c r="C188" s="119"/>
      <c r="D188" s="118"/>
      <c r="E188" s="118"/>
      <c r="F188" s="118"/>
      <c r="G188" s="118"/>
      <c r="H188" s="118"/>
      <c r="I188" s="118"/>
    </row>
    <row r="189" spans="1:10" x14ac:dyDescent="0.3">
      <c r="A189" s="118"/>
      <c r="B189" s="118"/>
      <c r="C189" s="119"/>
      <c r="D189" s="118"/>
      <c r="E189" s="118"/>
      <c r="F189" s="118"/>
      <c r="G189" s="118"/>
      <c r="H189" s="118"/>
      <c r="I189" s="118"/>
    </row>
    <row r="190" spans="1:10" x14ac:dyDescent="0.3">
      <c r="A190" s="118"/>
      <c r="B190" s="118"/>
      <c r="C190" s="119"/>
      <c r="D190" s="118"/>
      <c r="E190" s="118"/>
      <c r="F190" s="118"/>
      <c r="G190" s="118"/>
      <c r="H190" s="118"/>
      <c r="I190" s="118"/>
    </row>
    <row r="191" spans="1:10" x14ac:dyDescent="0.3">
      <c r="A191" s="118"/>
      <c r="B191" s="118"/>
      <c r="C191" s="119"/>
      <c r="D191" s="118"/>
      <c r="E191" s="118"/>
      <c r="F191" s="118"/>
      <c r="G191" s="118"/>
      <c r="H191" s="118"/>
      <c r="I191" s="118"/>
    </row>
    <row r="192" spans="1:10" x14ac:dyDescent="0.3">
      <c r="A192" s="118"/>
      <c r="B192" s="118"/>
      <c r="C192" s="119"/>
      <c r="D192" s="118"/>
      <c r="E192" s="118"/>
      <c r="F192" s="118"/>
      <c r="G192" s="118"/>
      <c r="H192" s="118"/>
      <c r="I192" s="118"/>
    </row>
    <row r="193" spans="1:9" x14ac:dyDescent="0.3">
      <c r="A193" s="118"/>
      <c r="B193" s="118"/>
      <c r="C193" s="119"/>
      <c r="D193" s="118"/>
      <c r="E193" s="118"/>
      <c r="F193" s="118"/>
      <c r="G193" s="118"/>
      <c r="H193" s="118"/>
      <c r="I193" s="118"/>
    </row>
    <row r="194" spans="1:9" x14ac:dyDescent="0.3">
      <c r="A194" s="118"/>
      <c r="B194" s="118"/>
      <c r="C194" s="119"/>
      <c r="D194" s="118"/>
      <c r="E194" s="118"/>
      <c r="F194" s="118"/>
      <c r="G194" s="118"/>
      <c r="H194" s="118"/>
      <c r="I194" s="118"/>
    </row>
    <row r="195" spans="1:9" x14ac:dyDescent="0.3">
      <c r="A195" s="118"/>
      <c r="B195" s="118"/>
      <c r="C195" s="119"/>
      <c r="D195" s="118"/>
      <c r="E195" s="118"/>
      <c r="F195" s="118"/>
      <c r="G195" s="118"/>
      <c r="H195" s="118"/>
      <c r="I195" s="118"/>
    </row>
    <row r="196" spans="1:9" x14ac:dyDescent="0.3">
      <c r="A196" s="118"/>
      <c r="B196" s="118"/>
      <c r="C196" s="119"/>
      <c r="D196" s="118"/>
      <c r="E196" s="118"/>
      <c r="F196" s="118"/>
      <c r="G196" s="118"/>
      <c r="H196" s="118"/>
      <c r="I196" s="118"/>
    </row>
    <row r="197" spans="1:9" x14ac:dyDescent="0.3">
      <c r="A197" s="118"/>
      <c r="B197" s="118"/>
      <c r="C197" s="119"/>
      <c r="D197" s="118"/>
      <c r="E197" s="118"/>
      <c r="F197" s="118"/>
      <c r="G197" s="118"/>
      <c r="H197" s="118"/>
      <c r="I197" s="118"/>
    </row>
    <row r="198" spans="1:9" x14ac:dyDescent="0.3">
      <c r="A198" s="118"/>
      <c r="B198" s="118"/>
      <c r="C198" s="119"/>
      <c r="D198" s="118"/>
      <c r="E198" s="118"/>
      <c r="F198" s="118"/>
      <c r="G198" s="118"/>
      <c r="H198" s="118"/>
      <c r="I198" s="118"/>
    </row>
    <row r="199" spans="1:9" x14ac:dyDescent="0.3">
      <c r="A199" s="118"/>
      <c r="B199" s="118"/>
      <c r="C199" s="119"/>
      <c r="D199" s="118"/>
      <c r="E199" s="118"/>
      <c r="F199" s="118"/>
      <c r="G199" s="118"/>
      <c r="H199" s="118"/>
      <c r="I199" s="118"/>
    </row>
    <row r="200" spans="1:9" x14ac:dyDescent="0.3">
      <c r="A200" s="118"/>
      <c r="B200" s="118"/>
      <c r="C200" s="119"/>
      <c r="D200" s="118"/>
      <c r="E200" s="118"/>
      <c r="F200" s="118"/>
      <c r="G200" s="118"/>
      <c r="H200" s="118"/>
      <c r="I200" s="118"/>
    </row>
    <row r="201" spans="1:9" x14ac:dyDescent="0.3">
      <c r="A201" s="118"/>
      <c r="B201" s="118"/>
      <c r="C201" s="119"/>
      <c r="D201" s="118"/>
      <c r="E201" s="118"/>
      <c r="F201" s="118"/>
      <c r="G201" s="118"/>
      <c r="H201" s="118"/>
      <c r="I201" s="118"/>
    </row>
    <row r="202" spans="1:9" x14ac:dyDescent="0.3">
      <c r="A202" s="118"/>
      <c r="B202" s="118"/>
      <c r="C202" s="119"/>
      <c r="D202" s="118"/>
      <c r="E202" s="118"/>
      <c r="F202" s="118"/>
      <c r="G202" s="118"/>
      <c r="H202" s="118"/>
      <c r="I202" s="118"/>
    </row>
    <row r="203" spans="1:9" x14ac:dyDescent="0.3">
      <c r="A203" s="118"/>
      <c r="B203" s="118"/>
      <c r="C203" s="119"/>
      <c r="D203" s="118"/>
      <c r="E203" s="118"/>
      <c r="F203" s="118"/>
      <c r="G203" s="118"/>
      <c r="H203" s="118"/>
      <c r="I203" s="118"/>
    </row>
    <row r="204" spans="1:9" x14ac:dyDescent="0.3">
      <c r="A204" s="118"/>
      <c r="B204" s="118"/>
      <c r="C204" s="119"/>
      <c r="D204" s="118"/>
      <c r="E204" s="118"/>
      <c r="F204" s="118"/>
      <c r="G204" s="118"/>
      <c r="H204" s="118"/>
      <c r="I204" s="118"/>
    </row>
    <row r="205" spans="1:9" x14ac:dyDescent="0.3">
      <c r="A205" s="118"/>
      <c r="B205" s="118"/>
      <c r="C205" s="119"/>
      <c r="D205" s="118"/>
      <c r="E205" s="118"/>
      <c r="F205" s="118"/>
      <c r="G205" s="118"/>
      <c r="H205" s="118"/>
      <c r="I205" s="118"/>
    </row>
    <row r="206" spans="1:9" x14ac:dyDescent="0.3">
      <c r="A206" s="118"/>
      <c r="B206" s="118"/>
      <c r="C206" s="119"/>
      <c r="D206" s="118"/>
      <c r="E206" s="118"/>
      <c r="F206" s="118"/>
      <c r="G206" s="118"/>
      <c r="H206" s="118"/>
      <c r="I206" s="118"/>
    </row>
    <row r="207" spans="1:9" x14ac:dyDescent="0.3">
      <c r="A207" s="118"/>
      <c r="B207" s="118"/>
      <c r="C207" s="119"/>
      <c r="D207" s="118"/>
      <c r="E207" s="118"/>
      <c r="F207" s="118"/>
      <c r="G207" s="118"/>
      <c r="H207" s="118"/>
      <c r="I207" s="118"/>
    </row>
    <row r="208" spans="1:9" x14ac:dyDescent="0.3">
      <c r="A208" s="118"/>
      <c r="B208" s="118"/>
      <c r="C208" s="119"/>
      <c r="D208" s="118"/>
      <c r="E208" s="118"/>
      <c r="F208" s="118"/>
      <c r="G208" s="118"/>
      <c r="H208" s="118"/>
      <c r="I208" s="118"/>
    </row>
    <row r="209" spans="1:9" x14ac:dyDescent="0.3">
      <c r="A209" s="118"/>
      <c r="B209" s="118"/>
      <c r="C209" s="119"/>
      <c r="D209" s="118"/>
      <c r="E209" s="118"/>
      <c r="F209" s="118"/>
      <c r="G209" s="118"/>
      <c r="H209" s="118"/>
      <c r="I209" s="118"/>
    </row>
    <row r="210" spans="1:9" x14ac:dyDescent="0.3">
      <c r="A210" s="118"/>
      <c r="B210" s="118"/>
      <c r="C210" s="119"/>
      <c r="D210" s="118"/>
      <c r="E210" s="118"/>
      <c r="F210" s="118"/>
      <c r="G210" s="118"/>
      <c r="H210" s="118"/>
      <c r="I210" s="118"/>
    </row>
    <row r="211" spans="1:9" x14ac:dyDescent="0.3">
      <c r="A211" s="118"/>
      <c r="B211" s="118"/>
      <c r="C211" s="119"/>
      <c r="D211" s="118"/>
      <c r="E211" s="118"/>
      <c r="F211" s="118"/>
      <c r="G211" s="118"/>
      <c r="H211" s="118"/>
      <c r="I211" s="118"/>
    </row>
  </sheetData>
  <mergeCells count="16">
    <mergeCell ref="A178:F178"/>
    <mergeCell ref="A7:I7"/>
    <mergeCell ref="A9:A10"/>
    <mergeCell ref="B9:B10"/>
    <mergeCell ref="C9:C10"/>
    <mergeCell ref="D9:D10"/>
    <mergeCell ref="E9:E10"/>
    <mergeCell ref="G9:I9"/>
    <mergeCell ref="F9:F10"/>
    <mergeCell ref="A8:I8"/>
    <mergeCell ref="J9:J10"/>
    <mergeCell ref="G1:I1"/>
    <mergeCell ref="G2:I2"/>
    <mergeCell ref="G5:I5"/>
    <mergeCell ref="F3:I3"/>
    <mergeCell ref="F4:I4"/>
  </mergeCells>
  <pageMargins left="0.59055118110236204" right="0.196850393700787" top="0.39370078740157499" bottom="0.39370078740157499" header="0.31496062992126" footer="0.31496062992126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workbookViewId="0">
      <selection activeCell="D5" sqref="D5:F5"/>
    </sheetView>
  </sheetViews>
  <sheetFormatPr defaultColWidth="9.109375" defaultRowHeight="15.6" customHeight="1" outlineLevelRow="1" x14ac:dyDescent="0.3"/>
  <cols>
    <col min="1" max="1" width="38.88671875" style="123" customWidth="1"/>
    <col min="2" max="2" width="21.109375" style="123" customWidth="1"/>
    <col min="3" max="3" width="9.109375" style="123" customWidth="1"/>
    <col min="4" max="4" width="12.88671875" style="123" customWidth="1"/>
    <col min="5" max="5" width="13.5546875" style="123" customWidth="1"/>
    <col min="6" max="6" width="12.5546875" style="123" customWidth="1"/>
    <col min="7" max="16384" width="9.109375" style="123"/>
  </cols>
  <sheetData>
    <row r="1" spans="1:7" ht="14.4" customHeight="1" x14ac:dyDescent="0.3">
      <c r="B1" s="43"/>
      <c r="C1" s="39"/>
      <c r="D1" s="234" t="s">
        <v>334</v>
      </c>
      <c r="E1" s="234"/>
      <c r="F1" s="234"/>
    </row>
    <row r="2" spans="1:7" ht="15.75" customHeight="1" x14ac:dyDescent="0.3">
      <c r="B2" s="125"/>
      <c r="C2" s="125"/>
      <c r="D2" s="234" t="s">
        <v>335</v>
      </c>
      <c r="E2" s="234"/>
      <c r="F2" s="234"/>
      <c r="G2" s="125"/>
    </row>
    <row r="3" spans="1:7" ht="15.9" customHeight="1" x14ac:dyDescent="0.3">
      <c r="B3" s="44"/>
      <c r="C3" s="234" t="s">
        <v>95</v>
      </c>
      <c r="D3" s="234"/>
      <c r="E3" s="234"/>
      <c r="F3" s="234"/>
    </row>
    <row r="4" spans="1:7" ht="27" customHeight="1" x14ac:dyDescent="0.3">
      <c r="B4" s="44"/>
      <c r="C4" s="234" t="s">
        <v>96</v>
      </c>
      <c r="D4" s="234"/>
      <c r="E4" s="234"/>
      <c r="F4" s="234"/>
    </row>
    <row r="5" spans="1:7" x14ac:dyDescent="0.3">
      <c r="B5" s="44"/>
      <c r="C5" s="44"/>
      <c r="D5" s="235" t="s">
        <v>455</v>
      </c>
      <c r="E5" s="235"/>
      <c r="F5" s="235"/>
    </row>
    <row r="6" spans="1:7" ht="0.75" customHeight="1" x14ac:dyDescent="0.3">
      <c r="B6" s="44"/>
      <c r="C6" s="44"/>
      <c r="D6" s="45"/>
      <c r="E6" s="45"/>
      <c r="F6" s="45"/>
    </row>
    <row r="7" spans="1:7" ht="67.5" customHeight="1" x14ac:dyDescent="0.3">
      <c r="A7" s="237" t="s">
        <v>336</v>
      </c>
      <c r="B7" s="237"/>
      <c r="C7" s="237"/>
      <c r="D7" s="237"/>
      <c r="E7" s="237"/>
      <c r="F7" s="237"/>
    </row>
    <row r="8" spans="1:7" ht="5.25" hidden="1" customHeight="1" x14ac:dyDescent="0.3">
      <c r="A8" s="245"/>
      <c r="B8" s="246"/>
      <c r="C8" s="246"/>
      <c r="D8" s="246"/>
      <c r="E8" s="246"/>
      <c r="F8" s="246"/>
    </row>
    <row r="9" spans="1:7" ht="60.6" hidden="1" customHeight="1" x14ac:dyDescent="0.3">
      <c r="A9" s="247"/>
      <c r="B9" s="247"/>
      <c r="C9" s="247"/>
      <c r="D9" s="247"/>
      <c r="E9" s="247"/>
      <c r="F9" s="247"/>
    </row>
    <row r="10" spans="1:7" ht="14.4" customHeight="1" x14ac:dyDescent="0.3">
      <c r="A10" s="248" t="s">
        <v>120</v>
      </c>
      <c r="B10" s="248" t="s">
        <v>124</v>
      </c>
      <c r="C10" s="248" t="s">
        <v>337</v>
      </c>
      <c r="D10" s="249" t="s">
        <v>116</v>
      </c>
      <c r="E10" s="250"/>
      <c r="F10" s="251"/>
      <c r="G10" s="232" t="s">
        <v>101</v>
      </c>
    </row>
    <row r="11" spans="1:7" ht="30.75" customHeight="1" x14ac:dyDescent="0.3">
      <c r="A11" s="248"/>
      <c r="B11" s="248"/>
      <c r="C11" s="248"/>
      <c r="D11" s="126" t="s">
        <v>126</v>
      </c>
      <c r="E11" s="126" t="s">
        <v>99</v>
      </c>
      <c r="F11" s="126" t="s">
        <v>100</v>
      </c>
      <c r="G11" s="233"/>
    </row>
    <row r="12" spans="1:7" ht="36" customHeight="1" x14ac:dyDescent="0.3">
      <c r="A12" s="66" t="s">
        <v>338</v>
      </c>
      <c r="B12" s="127"/>
      <c r="C12" s="53"/>
      <c r="D12" s="58">
        <f>D14+D19+D33+D38</f>
        <v>375000</v>
      </c>
      <c r="E12" s="58">
        <f>E14+E19+E33+E38</f>
        <v>715000</v>
      </c>
      <c r="F12" s="58">
        <f t="shared" ref="F12" si="0">F14+F19+F33</f>
        <v>37604.78</v>
      </c>
      <c r="G12" s="59">
        <f>F12/E12*100</f>
        <v>5.2594097902097907</v>
      </c>
    </row>
    <row r="13" spans="1:7" x14ac:dyDescent="0.3">
      <c r="A13" s="66"/>
      <c r="B13" s="127"/>
      <c r="C13" s="53"/>
      <c r="D13" s="58"/>
      <c r="E13" s="58"/>
      <c r="F13" s="58"/>
      <c r="G13" s="59"/>
    </row>
    <row r="14" spans="1:7" ht="62.25" customHeight="1" x14ac:dyDescent="0.3">
      <c r="A14" s="128" t="s">
        <v>339</v>
      </c>
      <c r="B14" s="129" t="s">
        <v>194</v>
      </c>
      <c r="C14" s="46"/>
      <c r="D14" s="130">
        <f>D15</f>
        <v>135000</v>
      </c>
      <c r="E14" s="130">
        <f t="shared" ref="E14" si="1">E15</f>
        <v>135000</v>
      </c>
      <c r="F14" s="130">
        <f>F15</f>
        <v>20644.78</v>
      </c>
      <c r="G14" s="59">
        <f>F14/E14*100</f>
        <v>15.292429629629629</v>
      </c>
    </row>
    <row r="15" spans="1:7" ht="48" customHeight="1" x14ac:dyDescent="0.3">
      <c r="A15" s="100" t="s">
        <v>340</v>
      </c>
      <c r="B15" s="129" t="s">
        <v>196</v>
      </c>
      <c r="C15" s="94"/>
      <c r="D15" s="95">
        <f>D16</f>
        <v>135000</v>
      </c>
      <c r="E15" s="95">
        <f t="shared" ref="E15:F15" si="2">E16</f>
        <v>135000</v>
      </c>
      <c r="F15" s="95">
        <f t="shared" si="2"/>
        <v>20644.78</v>
      </c>
      <c r="G15" s="59">
        <f t="shared" ref="G15:G36" si="3">F15/E15*100</f>
        <v>15.292429629629629</v>
      </c>
    </row>
    <row r="16" spans="1:7" ht="51" customHeight="1" x14ac:dyDescent="0.3">
      <c r="A16" s="73" t="s">
        <v>147</v>
      </c>
      <c r="B16" s="129" t="s">
        <v>196</v>
      </c>
      <c r="C16" s="85">
        <v>200</v>
      </c>
      <c r="D16" s="86">
        <f>D17</f>
        <v>135000</v>
      </c>
      <c r="E16" s="86">
        <f t="shared" ref="E16:F16" si="4">E17</f>
        <v>135000</v>
      </c>
      <c r="F16" s="86">
        <f t="shared" si="4"/>
        <v>20644.78</v>
      </c>
      <c r="G16" s="59">
        <f t="shared" si="3"/>
        <v>15.292429629629629</v>
      </c>
    </row>
    <row r="17" spans="1:7" ht="46.5" customHeight="1" x14ac:dyDescent="0.3">
      <c r="A17" s="84" t="s">
        <v>149</v>
      </c>
      <c r="B17" s="129" t="s">
        <v>196</v>
      </c>
      <c r="C17" s="97">
        <v>240</v>
      </c>
      <c r="D17" s="98">
        <v>135000</v>
      </c>
      <c r="E17" s="98">
        <v>135000</v>
      </c>
      <c r="F17" s="98">
        <v>20644.78</v>
      </c>
      <c r="G17" s="59">
        <f t="shared" si="3"/>
        <v>15.292429629629629</v>
      </c>
    </row>
    <row r="18" spans="1:7" x14ac:dyDescent="0.3">
      <c r="A18" s="131"/>
      <c r="B18" s="132"/>
      <c r="C18" s="57"/>
      <c r="D18" s="58"/>
      <c r="E18" s="58"/>
      <c r="F18" s="54"/>
      <c r="G18" s="59"/>
    </row>
    <row r="19" spans="1:7" ht="76.5" customHeight="1" x14ac:dyDescent="0.3">
      <c r="A19" s="66" t="s">
        <v>341</v>
      </c>
      <c r="B19" s="52" t="s">
        <v>342</v>
      </c>
      <c r="C19" s="57"/>
      <c r="D19" s="54">
        <f>D21</f>
        <v>40000</v>
      </c>
      <c r="E19" s="54">
        <f t="shared" ref="E19:F19" si="5">E21</f>
        <v>40000</v>
      </c>
      <c r="F19" s="54">
        <f t="shared" si="5"/>
        <v>0</v>
      </c>
      <c r="G19" s="59">
        <f t="shared" si="3"/>
        <v>0</v>
      </c>
    </row>
    <row r="20" spans="1:7" ht="48.75" hidden="1" customHeight="1" x14ac:dyDescent="0.3">
      <c r="A20" s="133" t="s">
        <v>343</v>
      </c>
      <c r="B20" s="63" t="s">
        <v>344</v>
      </c>
      <c r="C20" s="64"/>
      <c r="D20" s="65">
        <v>0</v>
      </c>
      <c r="E20" s="65">
        <v>0</v>
      </c>
      <c r="F20" s="65">
        <v>0</v>
      </c>
      <c r="G20" s="59" t="e">
        <f t="shared" si="3"/>
        <v>#DIV/0!</v>
      </c>
    </row>
    <row r="21" spans="1:7" ht="46.5" customHeight="1" x14ac:dyDescent="0.3">
      <c r="A21" s="66" t="s">
        <v>211</v>
      </c>
      <c r="B21" s="52" t="s">
        <v>344</v>
      </c>
      <c r="C21" s="57"/>
      <c r="D21" s="58">
        <f>D22</f>
        <v>40000</v>
      </c>
      <c r="E21" s="58">
        <f t="shared" ref="E21:F21" si="6">E22</f>
        <v>40000</v>
      </c>
      <c r="F21" s="58">
        <f t="shared" si="6"/>
        <v>0</v>
      </c>
      <c r="G21" s="59">
        <f t="shared" si="3"/>
        <v>0</v>
      </c>
    </row>
    <row r="22" spans="1:7" ht="47.25" customHeight="1" x14ac:dyDescent="0.3">
      <c r="A22" s="48" t="s">
        <v>147</v>
      </c>
      <c r="B22" s="52" t="s">
        <v>344</v>
      </c>
      <c r="C22" s="57">
        <v>200</v>
      </c>
      <c r="D22" s="58">
        <f>D23</f>
        <v>40000</v>
      </c>
      <c r="E22" s="58">
        <f t="shared" ref="E22:F22" si="7">E23</f>
        <v>40000</v>
      </c>
      <c r="F22" s="58">
        <f t="shared" si="7"/>
        <v>0</v>
      </c>
      <c r="G22" s="59">
        <f t="shared" si="3"/>
        <v>0</v>
      </c>
    </row>
    <row r="23" spans="1:7" ht="49.5" customHeight="1" x14ac:dyDescent="0.3">
      <c r="A23" s="48" t="s">
        <v>149</v>
      </c>
      <c r="B23" s="52" t="s">
        <v>344</v>
      </c>
      <c r="C23" s="57">
        <v>240</v>
      </c>
      <c r="D23" s="58">
        <v>40000</v>
      </c>
      <c r="E23" s="58">
        <v>40000</v>
      </c>
      <c r="F23" s="54">
        <v>0</v>
      </c>
      <c r="G23" s="59">
        <f t="shared" si="3"/>
        <v>0</v>
      </c>
    </row>
    <row r="24" spans="1:7" ht="37.5" hidden="1" customHeight="1" outlineLevel="1" x14ac:dyDescent="0.3">
      <c r="A24" s="134" t="s">
        <v>345</v>
      </c>
      <c r="B24" s="135"/>
      <c r="C24" s="136"/>
      <c r="D24" s="137"/>
      <c r="E24" s="137"/>
      <c r="F24" s="137"/>
      <c r="G24" s="59" t="e">
        <f t="shared" si="3"/>
        <v>#DIV/0!</v>
      </c>
    </row>
    <row r="25" spans="1:7" ht="46.8" hidden="1" outlineLevel="1" x14ac:dyDescent="0.3">
      <c r="A25" s="96" t="s">
        <v>211</v>
      </c>
      <c r="B25" s="138"/>
      <c r="C25" s="82"/>
      <c r="D25" s="83"/>
      <c r="E25" s="83"/>
      <c r="F25" s="83"/>
      <c r="G25" s="59" t="e">
        <f t="shared" si="3"/>
        <v>#DIV/0!</v>
      </c>
    </row>
    <row r="26" spans="1:7" ht="62.4" hidden="1" outlineLevel="1" x14ac:dyDescent="0.3">
      <c r="A26" s="73" t="s">
        <v>303</v>
      </c>
      <c r="B26" s="138"/>
      <c r="C26" s="85"/>
      <c r="D26" s="86"/>
      <c r="E26" s="86"/>
      <c r="F26" s="83"/>
      <c r="G26" s="59" t="e">
        <f t="shared" si="3"/>
        <v>#DIV/0!</v>
      </c>
    </row>
    <row r="27" spans="1:7" ht="31.2" hidden="1" outlineLevel="1" x14ac:dyDescent="0.3">
      <c r="A27" s="73" t="s">
        <v>346</v>
      </c>
      <c r="B27" s="138"/>
      <c r="C27" s="85"/>
      <c r="D27" s="86"/>
      <c r="E27" s="86"/>
      <c r="F27" s="83"/>
      <c r="G27" s="59" t="e">
        <f t="shared" si="3"/>
        <v>#DIV/0!</v>
      </c>
    </row>
    <row r="28" spans="1:7" ht="34.5" hidden="1" customHeight="1" outlineLevel="1" x14ac:dyDescent="0.3">
      <c r="A28" s="73" t="s">
        <v>345</v>
      </c>
      <c r="B28" s="81" t="s">
        <v>347</v>
      </c>
      <c r="C28" s="85"/>
      <c r="D28" s="86"/>
      <c r="E28" s="86"/>
      <c r="F28" s="83"/>
      <c r="G28" s="59" t="e">
        <f t="shared" si="3"/>
        <v>#DIV/0!</v>
      </c>
    </row>
    <row r="29" spans="1:7" ht="56.25" hidden="1" customHeight="1" outlineLevel="1" x14ac:dyDescent="0.3">
      <c r="A29" s="96" t="s">
        <v>211</v>
      </c>
      <c r="B29" s="81" t="s">
        <v>348</v>
      </c>
      <c r="C29" s="85"/>
      <c r="D29" s="86"/>
      <c r="E29" s="86"/>
      <c r="F29" s="83"/>
      <c r="G29" s="59" t="e">
        <f t="shared" si="3"/>
        <v>#DIV/0!</v>
      </c>
    </row>
    <row r="30" spans="1:7" ht="67.5" hidden="1" customHeight="1" outlineLevel="1" x14ac:dyDescent="0.3">
      <c r="A30" s="73" t="s">
        <v>303</v>
      </c>
      <c r="B30" s="81" t="s">
        <v>349</v>
      </c>
      <c r="C30" s="85">
        <v>600</v>
      </c>
      <c r="D30" s="86"/>
      <c r="E30" s="86"/>
      <c r="F30" s="83"/>
      <c r="G30" s="59" t="e">
        <f t="shared" si="3"/>
        <v>#DIV/0!</v>
      </c>
    </row>
    <row r="31" spans="1:7" ht="38.25" hidden="1" customHeight="1" outlineLevel="1" x14ac:dyDescent="0.3">
      <c r="A31" s="84" t="s">
        <v>346</v>
      </c>
      <c r="B31" s="89" t="s">
        <v>349</v>
      </c>
      <c r="C31" s="97">
        <v>630</v>
      </c>
      <c r="D31" s="98"/>
      <c r="E31" s="98"/>
      <c r="F31" s="91"/>
      <c r="G31" s="59" t="e">
        <f t="shared" si="3"/>
        <v>#DIV/0!</v>
      </c>
    </row>
    <row r="32" spans="1:7" ht="10.5" customHeight="1" outlineLevel="1" x14ac:dyDescent="0.3">
      <c r="A32" s="48"/>
      <c r="B32" s="52"/>
      <c r="C32" s="57"/>
      <c r="D32" s="58"/>
      <c r="E32" s="58"/>
      <c r="F32" s="54"/>
      <c r="G32" s="59"/>
    </row>
    <row r="33" spans="1:7" ht="78" customHeight="1" x14ac:dyDescent="0.3">
      <c r="A33" s="66" t="s">
        <v>350</v>
      </c>
      <c r="B33" s="52" t="s">
        <v>264</v>
      </c>
      <c r="C33" s="53"/>
      <c r="D33" s="54">
        <f>D34</f>
        <v>160000</v>
      </c>
      <c r="E33" s="54">
        <f t="shared" ref="E33:F33" si="8">E34</f>
        <v>400000</v>
      </c>
      <c r="F33" s="54">
        <f t="shared" si="8"/>
        <v>16960</v>
      </c>
      <c r="G33" s="59">
        <f t="shared" si="3"/>
        <v>4.24</v>
      </c>
    </row>
    <row r="34" spans="1:7" ht="49.5" customHeight="1" x14ac:dyDescent="0.3">
      <c r="A34" s="66" t="s">
        <v>265</v>
      </c>
      <c r="B34" s="52" t="s">
        <v>351</v>
      </c>
      <c r="C34" s="53"/>
      <c r="D34" s="54">
        <f>D35</f>
        <v>160000</v>
      </c>
      <c r="E34" s="54">
        <f t="shared" ref="E34:F34" si="9">E35</f>
        <v>400000</v>
      </c>
      <c r="F34" s="54">
        <f t="shared" si="9"/>
        <v>16960</v>
      </c>
      <c r="G34" s="59">
        <f t="shared" si="3"/>
        <v>4.24</v>
      </c>
    </row>
    <row r="35" spans="1:7" ht="48.75" customHeight="1" x14ac:dyDescent="0.3">
      <c r="A35" s="139" t="s">
        <v>147</v>
      </c>
      <c r="B35" s="140" t="s">
        <v>266</v>
      </c>
      <c r="C35" s="136">
        <v>200</v>
      </c>
      <c r="D35" s="137">
        <f>D36</f>
        <v>160000</v>
      </c>
      <c r="E35" s="137">
        <f t="shared" ref="E35:F35" si="10">E36</f>
        <v>400000</v>
      </c>
      <c r="F35" s="137">
        <f t="shared" si="10"/>
        <v>16960</v>
      </c>
      <c r="G35" s="59">
        <f t="shared" si="3"/>
        <v>4.24</v>
      </c>
    </row>
    <row r="36" spans="1:7" ht="48.75" customHeight="1" x14ac:dyDescent="0.3">
      <c r="A36" s="113" t="s">
        <v>149</v>
      </c>
      <c r="B36" s="89" t="s">
        <v>266</v>
      </c>
      <c r="C36" s="90">
        <v>240</v>
      </c>
      <c r="D36" s="91">
        <v>160000</v>
      </c>
      <c r="E36" s="91">
        <v>400000</v>
      </c>
      <c r="F36" s="91">
        <v>16960</v>
      </c>
      <c r="G36" s="59">
        <f t="shared" si="3"/>
        <v>4.24</v>
      </c>
    </row>
    <row r="37" spans="1:7" ht="16.5" customHeight="1" x14ac:dyDescent="0.3">
      <c r="A37" s="141"/>
      <c r="B37" s="70"/>
      <c r="C37" s="71"/>
      <c r="D37" s="72"/>
      <c r="E37" s="72"/>
      <c r="F37" s="72"/>
      <c r="G37" s="59"/>
    </row>
    <row r="38" spans="1:7" ht="98.25" customHeight="1" x14ac:dyDescent="0.3">
      <c r="A38" s="141" t="s">
        <v>352</v>
      </c>
      <c r="B38" s="70" t="s">
        <v>269</v>
      </c>
      <c r="C38" s="71"/>
      <c r="D38" s="72">
        <f t="shared" ref="D38:F40" si="11">D39</f>
        <v>40000</v>
      </c>
      <c r="E38" s="72">
        <f t="shared" si="11"/>
        <v>140000</v>
      </c>
      <c r="F38" s="72">
        <f t="shared" si="11"/>
        <v>0</v>
      </c>
      <c r="G38" s="59">
        <f>F38/E38*100</f>
        <v>0</v>
      </c>
    </row>
    <row r="39" spans="1:7" ht="48.75" customHeight="1" x14ac:dyDescent="0.3">
      <c r="A39" s="141" t="s">
        <v>265</v>
      </c>
      <c r="B39" s="70" t="s">
        <v>270</v>
      </c>
      <c r="C39" s="71"/>
      <c r="D39" s="72">
        <f t="shared" si="11"/>
        <v>40000</v>
      </c>
      <c r="E39" s="72">
        <f t="shared" si="11"/>
        <v>140000</v>
      </c>
      <c r="F39" s="72">
        <f t="shared" si="11"/>
        <v>0</v>
      </c>
      <c r="G39" s="59">
        <f t="shared" ref="G39:G40" si="12">F39/E39*100</f>
        <v>0</v>
      </c>
    </row>
    <row r="40" spans="1:7" ht="48.75" customHeight="1" x14ac:dyDescent="0.3">
      <c r="A40" s="141" t="s">
        <v>147</v>
      </c>
      <c r="B40" s="70" t="s">
        <v>270</v>
      </c>
      <c r="C40" s="71">
        <v>200</v>
      </c>
      <c r="D40" s="72">
        <f t="shared" si="11"/>
        <v>40000</v>
      </c>
      <c r="E40" s="72">
        <f t="shared" si="11"/>
        <v>140000</v>
      </c>
      <c r="F40" s="72">
        <f t="shared" si="11"/>
        <v>0</v>
      </c>
      <c r="G40" s="59">
        <f t="shared" si="12"/>
        <v>0</v>
      </c>
    </row>
    <row r="41" spans="1:7" ht="48.75" customHeight="1" x14ac:dyDescent="0.3">
      <c r="A41" s="141" t="s">
        <v>149</v>
      </c>
      <c r="B41" s="70" t="s">
        <v>270</v>
      </c>
      <c r="C41" s="71">
        <v>240</v>
      </c>
      <c r="D41" s="72">
        <v>40000</v>
      </c>
      <c r="E41" s="72">
        <v>140000</v>
      </c>
      <c r="F41" s="72">
        <v>0</v>
      </c>
      <c r="G41" s="59">
        <f>F41/E41*100</f>
        <v>0</v>
      </c>
    </row>
    <row r="42" spans="1:7" ht="16.5" customHeight="1" x14ac:dyDescent="0.3">
      <c r="A42" s="141"/>
      <c r="B42" s="70"/>
      <c r="C42" s="71"/>
      <c r="D42" s="72"/>
      <c r="E42" s="72"/>
      <c r="F42" s="72"/>
      <c r="G42" s="59"/>
    </row>
    <row r="43" spans="1:7" ht="36" customHeight="1" x14ac:dyDescent="0.3">
      <c r="A43" s="141" t="s">
        <v>353</v>
      </c>
      <c r="B43" s="70"/>
      <c r="C43" s="71"/>
      <c r="D43" s="72">
        <v>0</v>
      </c>
      <c r="E43" s="72">
        <f>E44+E53+E63</f>
        <v>3200000</v>
      </c>
      <c r="F43" s="72">
        <f>F44+F53</f>
        <v>371950</v>
      </c>
      <c r="G43" s="59">
        <f t="shared" ref="G43:G47" si="13">F43/E43*100</f>
        <v>11.6234375</v>
      </c>
    </row>
    <row r="44" spans="1:7" ht="80.25" customHeight="1" x14ac:dyDescent="0.3">
      <c r="A44" s="141" t="s">
        <v>354</v>
      </c>
      <c r="B44" s="70" t="s">
        <v>355</v>
      </c>
      <c r="C44" s="71"/>
      <c r="D44" s="72">
        <v>0</v>
      </c>
      <c r="E44" s="72">
        <f>E45+E48</f>
        <v>3100000</v>
      </c>
      <c r="F44" s="72">
        <f>F45+F48</f>
        <v>371950</v>
      </c>
      <c r="G44" s="59">
        <f t="shared" si="13"/>
        <v>11.998387096774193</v>
      </c>
    </row>
    <row r="45" spans="1:7" ht="171" customHeight="1" x14ac:dyDescent="0.3">
      <c r="A45" s="141" t="s">
        <v>223</v>
      </c>
      <c r="B45" s="70" t="s">
        <v>224</v>
      </c>
      <c r="C45" s="71"/>
      <c r="D45" s="72">
        <v>0</v>
      </c>
      <c r="E45" s="72">
        <f t="shared" ref="E45:F46" si="14">E46</f>
        <v>1100000</v>
      </c>
      <c r="F45" s="72">
        <f t="shared" si="14"/>
        <v>371950</v>
      </c>
      <c r="G45" s="59">
        <f t="shared" si="13"/>
        <v>33.813636363636363</v>
      </c>
    </row>
    <row r="46" spans="1:7" ht="48.75" customHeight="1" x14ac:dyDescent="0.3">
      <c r="A46" s="141" t="s">
        <v>147</v>
      </c>
      <c r="B46" s="70" t="s">
        <v>224</v>
      </c>
      <c r="C46" s="71">
        <v>200</v>
      </c>
      <c r="D46" s="72">
        <v>0</v>
      </c>
      <c r="E46" s="72">
        <f t="shared" si="14"/>
        <v>1100000</v>
      </c>
      <c r="F46" s="72">
        <f t="shared" si="14"/>
        <v>371950</v>
      </c>
      <c r="G46" s="59">
        <f t="shared" si="13"/>
        <v>33.813636363636363</v>
      </c>
    </row>
    <row r="47" spans="1:7" ht="48.75" customHeight="1" x14ac:dyDescent="0.3">
      <c r="A47" s="141" t="s">
        <v>149</v>
      </c>
      <c r="B47" s="70" t="s">
        <v>224</v>
      </c>
      <c r="C47" s="71">
        <v>240</v>
      </c>
      <c r="D47" s="72">
        <v>0</v>
      </c>
      <c r="E47" s="72">
        <v>1100000</v>
      </c>
      <c r="F47" s="72">
        <v>371950</v>
      </c>
      <c r="G47" s="59">
        <f t="shared" si="13"/>
        <v>33.813636363636363</v>
      </c>
    </row>
    <row r="48" spans="1:7" ht="48.75" customHeight="1" x14ac:dyDescent="0.3">
      <c r="A48" s="141" t="s">
        <v>226</v>
      </c>
      <c r="B48" s="70" t="s">
        <v>227</v>
      </c>
      <c r="C48" s="71"/>
      <c r="D48" s="72">
        <v>0</v>
      </c>
      <c r="E48" s="72">
        <f t="shared" ref="E48:F50" si="15">E49</f>
        <v>2000000</v>
      </c>
      <c r="F48" s="72">
        <f t="shared" si="15"/>
        <v>0</v>
      </c>
      <c r="G48" s="59"/>
    </row>
    <row r="49" spans="1:7" ht="31.5" customHeight="1" x14ac:dyDescent="0.3">
      <c r="A49" s="141" t="s">
        <v>228</v>
      </c>
      <c r="B49" s="70" t="s">
        <v>229</v>
      </c>
      <c r="C49" s="71"/>
      <c r="D49" s="72">
        <v>0</v>
      </c>
      <c r="E49" s="72">
        <f t="shared" si="15"/>
        <v>2000000</v>
      </c>
      <c r="F49" s="72">
        <f t="shared" si="15"/>
        <v>0</v>
      </c>
      <c r="G49" s="59"/>
    </row>
    <row r="50" spans="1:7" ht="48.75" customHeight="1" x14ac:dyDescent="0.3">
      <c r="A50" s="141" t="s">
        <v>147</v>
      </c>
      <c r="B50" s="70" t="s">
        <v>229</v>
      </c>
      <c r="C50" s="71">
        <v>200</v>
      </c>
      <c r="D50" s="72">
        <v>0</v>
      </c>
      <c r="E50" s="72">
        <f t="shared" si="15"/>
        <v>2000000</v>
      </c>
      <c r="F50" s="72">
        <f t="shared" si="15"/>
        <v>0</v>
      </c>
      <c r="G50" s="59"/>
    </row>
    <row r="51" spans="1:7" ht="48.75" customHeight="1" x14ac:dyDescent="0.3">
      <c r="A51" s="141" t="s">
        <v>149</v>
      </c>
      <c r="B51" s="70" t="s">
        <v>229</v>
      </c>
      <c r="C51" s="71">
        <v>240</v>
      </c>
      <c r="D51" s="72">
        <v>0</v>
      </c>
      <c r="E51" s="72">
        <v>2000000</v>
      </c>
      <c r="F51" s="72">
        <v>0</v>
      </c>
      <c r="G51" s="59"/>
    </row>
    <row r="52" spans="1:7" ht="13.5" customHeight="1" x14ac:dyDescent="0.3">
      <c r="A52" s="141"/>
      <c r="B52" s="70"/>
      <c r="C52" s="71"/>
      <c r="D52" s="72"/>
      <c r="E52" s="72"/>
      <c r="F52" s="72"/>
      <c r="G52" s="59"/>
    </row>
    <row r="53" spans="1:7" ht="79.5" hidden="1" customHeight="1" x14ac:dyDescent="0.3">
      <c r="A53" s="141" t="s">
        <v>271</v>
      </c>
      <c r="B53" s="70" t="s">
        <v>356</v>
      </c>
      <c r="C53" s="71"/>
      <c r="D53" s="72">
        <v>0</v>
      </c>
      <c r="E53" s="72">
        <f>E54+E57</f>
        <v>0</v>
      </c>
      <c r="F53" s="72">
        <f>F54+F57</f>
        <v>0</v>
      </c>
      <c r="G53" s="59" t="e">
        <f>F53/E53*100</f>
        <v>#DIV/0!</v>
      </c>
    </row>
    <row r="54" spans="1:7" ht="35.25" hidden="1" customHeight="1" x14ac:dyDescent="0.3">
      <c r="A54" s="141" t="s">
        <v>273</v>
      </c>
      <c r="B54" s="70" t="s">
        <v>275</v>
      </c>
      <c r="C54" s="71"/>
      <c r="D54" s="72">
        <v>0</v>
      </c>
      <c r="E54" s="72">
        <f>E55</f>
        <v>0</v>
      </c>
      <c r="F54" s="72">
        <f>F55</f>
        <v>0</v>
      </c>
      <c r="G54" s="59" t="e">
        <f t="shared" ref="G54:G60" si="16">F54/E54*100</f>
        <v>#DIV/0!</v>
      </c>
    </row>
    <row r="55" spans="1:7" ht="48.75" hidden="1" customHeight="1" x14ac:dyDescent="0.3">
      <c r="A55" s="141" t="s">
        <v>147</v>
      </c>
      <c r="B55" s="70" t="s">
        <v>275</v>
      </c>
      <c r="C55" s="71">
        <v>200</v>
      </c>
      <c r="D55" s="72">
        <v>0</v>
      </c>
      <c r="E55" s="72">
        <f>E56</f>
        <v>0</v>
      </c>
      <c r="F55" s="72">
        <f>F56</f>
        <v>0</v>
      </c>
      <c r="G55" s="59" t="e">
        <f t="shared" si="16"/>
        <v>#DIV/0!</v>
      </c>
    </row>
    <row r="56" spans="1:7" ht="48.75" hidden="1" customHeight="1" x14ac:dyDescent="0.3">
      <c r="A56" s="141" t="s">
        <v>149</v>
      </c>
      <c r="B56" s="70" t="s">
        <v>275</v>
      </c>
      <c r="C56" s="71">
        <v>240</v>
      </c>
      <c r="D56" s="72">
        <v>0</v>
      </c>
      <c r="E56" s="72">
        <v>0</v>
      </c>
      <c r="F56" s="72">
        <v>0</v>
      </c>
      <c r="G56" s="59" t="e">
        <f t="shared" si="16"/>
        <v>#DIV/0!</v>
      </c>
    </row>
    <row r="57" spans="1:7" ht="48.75" hidden="1" customHeight="1" x14ac:dyDescent="0.3">
      <c r="A57" s="141" t="s">
        <v>276</v>
      </c>
      <c r="B57" s="70" t="s">
        <v>279</v>
      </c>
      <c r="C57" s="71"/>
      <c r="D57" s="72">
        <v>0</v>
      </c>
      <c r="E57" s="72">
        <f t="shared" ref="E57:F59" si="17">E58</f>
        <v>0</v>
      </c>
      <c r="F57" s="72">
        <f t="shared" si="17"/>
        <v>0</v>
      </c>
      <c r="G57" s="59" t="e">
        <f t="shared" si="16"/>
        <v>#DIV/0!</v>
      </c>
    </row>
    <row r="58" spans="1:7" ht="32.25" hidden="1" customHeight="1" x14ac:dyDescent="0.3">
      <c r="A58" s="141" t="s">
        <v>278</v>
      </c>
      <c r="B58" s="70" t="s">
        <v>357</v>
      </c>
      <c r="C58" s="71"/>
      <c r="D58" s="72">
        <v>0</v>
      </c>
      <c r="E58" s="72">
        <f t="shared" si="17"/>
        <v>0</v>
      </c>
      <c r="F58" s="72">
        <f t="shared" si="17"/>
        <v>0</v>
      </c>
      <c r="G58" s="59" t="e">
        <f t="shared" si="16"/>
        <v>#DIV/0!</v>
      </c>
    </row>
    <row r="59" spans="1:7" ht="49.5" hidden="1" customHeight="1" x14ac:dyDescent="0.3">
      <c r="A59" s="141" t="s">
        <v>147</v>
      </c>
      <c r="B59" s="53" t="s">
        <v>279</v>
      </c>
      <c r="C59" s="53">
        <v>200</v>
      </c>
      <c r="D59" s="54">
        <v>0</v>
      </c>
      <c r="E59" s="54">
        <f t="shared" si="17"/>
        <v>0</v>
      </c>
      <c r="F59" s="54">
        <f t="shared" si="17"/>
        <v>0</v>
      </c>
      <c r="G59" s="59" t="e">
        <f t="shared" si="16"/>
        <v>#DIV/0!</v>
      </c>
    </row>
    <row r="60" spans="1:7" ht="46.5" hidden="1" customHeight="1" x14ac:dyDescent="0.3">
      <c r="A60" s="141" t="s">
        <v>149</v>
      </c>
      <c r="B60" s="53" t="s">
        <v>279</v>
      </c>
      <c r="C60" s="53">
        <v>240</v>
      </c>
      <c r="D60" s="54">
        <v>0</v>
      </c>
      <c r="E60" s="54">
        <v>0</v>
      </c>
      <c r="F60" s="54">
        <v>0</v>
      </c>
      <c r="G60" s="59" t="e">
        <f t="shared" si="16"/>
        <v>#DIV/0!</v>
      </c>
    </row>
    <row r="61" spans="1:7" hidden="1" x14ac:dyDescent="0.3">
      <c r="A61" s="66"/>
      <c r="B61" s="132"/>
      <c r="C61" s="53"/>
      <c r="D61" s="54"/>
      <c r="E61" s="54"/>
      <c r="F61" s="54"/>
      <c r="G61" s="59"/>
    </row>
    <row r="62" spans="1:7" ht="140.4" x14ac:dyDescent="0.3">
      <c r="A62" s="66" t="s">
        <v>310</v>
      </c>
      <c r="B62" s="132" t="s">
        <v>358</v>
      </c>
      <c r="C62" s="53"/>
      <c r="D62" s="54"/>
      <c r="E62" s="54">
        <f>E63</f>
        <v>100000</v>
      </c>
      <c r="F62" s="54"/>
      <c r="G62" s="59">
        <v>0</v>
      </c>
    </row>
    <row r="63" spans="1:7" ht="31.2" x14ac:dyDescent="0.3">
      <c r="A63" s="66" t="s">
        <v>312</v>
      </c>
      <c r="B63" s="132" t="s">
        <v>313</v>
      </c>
      <c r="C63" s="53"/>
      <c r="D63" s="54"/>
      <c r="E63" s="54">
        <f>E64</f>
        <v>100000</v>
      </c>
      <c r="F63" s="54">
        <v>0</v>
      </c>
      <c r="G63" s="59">
        <v>0</v>
      </c>
    </row>
    <row r="64" spans="1:7" ht="46.8" x14ac:dyDescent="0.3">
      <c r="A64" s="66" t="s">
        <v>147</v>
      </c>
      <c r="B64" s="132" t="s">
        <v>314</v>
      </c>
      <c r="C64" s="53">
        <v>200</v>
      </c>
      <c r="D64" s="54"/>
      <c r="E64" s="54">
        <f>E65</f>
        <v>100000</v>
      </c>
      <c r="F64" s="54">
        <v>0</v>
      </c>
      <c r="G64" s="59">
        <v>0</v>
      </c>
    </row>
    <row r="65" spans="1:7" ht="46.8" x14ac:dyDescent="0.3">
      <c r="A65" s="66" t="s">
        <v>149</v>
      </c>
      <c r="B65" s="132" t="s">
        <v>314</v>
      </c>
      <c r="C65" s="53">
        <v>240</v>
      </c>
      <c r="D65" s="54"/>
      <c r="E65" s="54">
        <v>100000</v>
      </c>
      <c r="F65" s="54">
        <v>0</v>
      </c>
      <c r="G65" s="59">
        <v>0</v>
      </c>
    </row>
    <row r="66" spans="1:7" x14ac:dyDescent="0.3">
      <c r="A66" s="66"/>
      <c r="B66" s="132"/>
      <c r="C66" s="53"/>
      <c r="D66" s="54"/>
      <c r="E66" s="54"/>
      <c r="F66" s="54"/>
      <c r="G66" s="59"/>
    </row>
    <row r="67" spans="1:7" ht="30.75" customHeight="1" x14ac:dyDescent="0.3">
      <c r="A67" s="66" t="s">
        <v>359</v>
      </c>
      <c r="B67" s="53"/>
      <c r="C67" s="53"/>
      <c r="D67" s="54">
        <f>D69+D90+D102+D107+D118+D162+D158</f>
        <v>4252639.25</v>
      </c>
      <c r="E67" s="54">
        <f>E69+E90+E102+E107+E118+E162+E158+E112+E96</f>
        <v>4279913.92</v>
      </c>
      <c r="F67" s="54">
        <f>F69+F90+F102+F107+F118+F162+F158+F112+F96</f>
        <v>918932.72</v>
      </c>
      <c r="G67" s="59">
        <f t="shared" ref="G67:G77" si="18">F67/E67*100</f>
        <v>21.470822478597889</v>
      </c>
    </row>
    <row r="68" spans="1:7" x14ac:dyDescent="0.3">
      <c r="A68" s="141"/>
      <c r="B68" s="53"/>
      <c r="C68" s="53"/>
      <c r="D68" s="54"/>
      <c r="E68" s="54"/>
      <c r="F68" s="54"/>
      <c r="G68" s="59"/>
    </row>
    <row r="69" spans="1:7" ht="35.25" customHeight="1" x14ac:dyDescent="0.3">
      <c r="A69" s="67" t="s">
        <v>160</v>
      </c>
      <c r="B69" s="52" t="s">
        <v>360</v>
      </c>
      <c r="C69" s="53"/>
      <c r="D69" s="54">
        <f>D71+D82</f>
        <v>3565833.9</v>
      </c>
      <c r="E69" s="54">
        <f t="shared" ref="E69:F69" si="19">E71+E82</f>
        <v>3565833.9</v>
      </c>
      <c r="F69" s="54">
        <f t="shared" si="19"/>
        <v>802632.86999999988</v>
      </c>
      <c r="G69" s="59">
        <f t="shared" si="18"/>
        <v>22.508980858586821</v>
      </c>
    </row>
    <row r="70" spans="1:7" ht="25.5" customHeight="1" x14ac:dyDescent="0.3">
      <c r="A70" s="67" t="s">
        <v>133</v>
      </c>
      <c r="B70" s="53" t="s">
        <v>361</v>
      </c>
      <c r="C70" s="53"/>
      <c r="D70" s="54">
        <f>D71</f>
        <v>934275</v>
      </c>
      <c r="E70" s="54">
        <f t="shared" ref="E70:F70" si="20">E71</f>
        <v>934275</v>
      </c>
      <c r="F70" s="54">
        <f t="shared" si="20"/>
        <v>211742.8</v>
      </c>
      <c r="G70" s="59">
        <f t="shared" si="18"/>
        <v>22.663862353161541</v>
      </c>
    </row>
    <row r="71" spans="1:7" ht="22.5" customHeight="1" x14ac:dyDescent="0.3">
      <c r="A71" s="141" t="s">
        <v>135</v>
      </c>
      <c r="B71" s="52" t="s">
        <v>362</v>
      </c>
      <c r="C71" s="57"/>
      <c r="D71" s="54">
        <f>D72</f>
        <v>934275</v>
      </c>
      <c r="E71" s="54">
        <f t="shared" ref="E71:F71" si="21">E72</f>
        <v>934275</v>
      </c>
      <c r="F71" s="54">
        <f t="shared" si="21"/>
        <v>211742.8</v>
      </c>
      <c r="G71" s="59">
        <f t="shared" si="18"/>
        <v>22.663862353161541</v>
      </c>
    </row>
    <row r="72" spans="1:7" ht="50.25" customHeight="1" x14ac:dyDescent="0.3">
      <c r="A72" s="93" t="s">
        <v>137</v>
      </c>
      <c r="B72" s="76" t="s">
        <v>362</v>
      </c>
      <c r="C72" s="57"/>
      <c r="D72" s="54">
        <f>D73</f>
        <v>934275</v>
      </c>
      <c r="E72" s="54">
        <f t="shared" ref="E72:F72" si="22">E73</f>
        <v>934275</v>
      </c>
      <c r="F72" s="54">
        <f t="shared" si="22"/>
        <v>211742.8</v>
      </c>
      <c r="G72" s="59">
        <f t="shared" si="18"/>
        <v>22.663862353161541</v>
      </c>
    </row>
    <row r="73" spans="1:7" ht="109.2" x14ac:dyDescent="0.3">
      <c r="A73" s="73" t="s">
        <v>139</v>
      </c>
      <c r="B73" s="76" t="s">
        <v>362</v>
      </c>
      <c r="C73" s="53">
        <v>100</v>
      </c>
      <c r="D73" s="54">
        <f>D74</f>
        <v>934275</v>
      </c>
      <c r="E73" s="54">
        <f>E74</f>
        <v>934275</v>
      </c>
      <c r="F73" s="54">
        <f>F74</f>
        <v>211742.8</v>
      </c>
      <c r="G73" s="59">
        <f t="shared" si="18"/>
        <v>22.663862353161541</v>
      </c>
    </row>
    <row r="74" spans="1:7" ht="46.8" x14ac:dyDescent="0.3">
      <c r="A74" s="84" t="s">
        <v>141</v>
      </c>
      <c r="B74" s="76" t="s">
        <v>362</v>
      </c>
      <c r="C74" s="71">
        <v>120</v>
      </c>
      <c r="D74" s="142">
        <v>934275</v>
      </c>
      <c r="E74" s="142">
        <v>934275</v>
      </c>
      <c r="F74" s="72">
        <v>211742.8</v>
      </c>
      <c r="G74" s="59">
        <f t="shared" si="18"/>
        <v>22.663862353161541</v>
      </c>
    </row>
    <row r="75" spans="1:7" ht="9.6" customHeight="1" x14ac:dyDescent="0.3">
      <c r="A75" s="131"/>
      <c r="B75" s="132"/>
      <c r="C75" s="57"/>
      <c r="D75" s="58"/>
      <c r="E75" s="58"/>
      <c r="F75" s="54"/>
      <c r="G75" s="59"/>
    </row>
    <row r="76" spans="1:7" ht="31.2" hidden="1" x14ac:dyDescent="0.3">
      <c r="A76" s="141" t="s">
        <v>363</v>
      </c>
      <c r="B76" s="52" t="s">
        <v>148</v>
      </c>
      <c r="C76" s="53"/>
      <c r="D76" s="54"/>
      <c r="E76" s="54"/>
      <c r="F76" s="54"/>
      <c r="G76" s="59" t="e">
        <f t="shared" si="18"/>
        <v>#DIV/0!</v>
      </c>
    </row>
    <row r="77" spans="1:7" ht="62.4" hidden="1" x14ac:dyDescent="0.3">
      <c r="A77" s="93" t="s">
        <v>137</v>
      </c>
      <c r="B77" s="76" t="s">
        <v>364</v>
      </c>
      <c r="C77" s="77"/>
      <c r="D77" s="78"/>
      <c r="E77" s="78"/>
      <c r="F77" s="78"/>
      <c r="G77" s="59" t="e">
        <f t="shared" si="18"/>
        <v>#DIV/0!</v>
      </c>
    </row>
    <row r="78" spans="1:7" ht="109.2" hidden="1" x14ac:dyDescent="0.3">
      <c r="A78" s="73" t="s">
        <v>139</v>
      </c>
      <c r="B78" s="81" t="s">
        <v>152</v>
      </c>
      <c r="C78" s="85">
        <v>100</v>
      </c>
      <c r="D78" s="86"/>
      <c r="E78" s="86"/>
      <c r="F78" s="83"/>
      <c r="G78" s="59" t="e">
        <f t="shared" ref="G78:G153" si="23">F78/E78*100</f>
        <v>#DIV/0!</v>
      </c>
    </row>
    <row r="79" spans="1:7" ht="62.4" hidden="1" x14ac:dyDescent="0.3">
      <c r="A79" s="84" t="s">
        <v>141</v>
      </c>
      <c r="B79" s="89" t="s">
        <v>365</v>
      </c>
      <c r="C79" s="90">
        <v>120</v>
      </c>
      <c r="D79" s="98"/>
      <c r="E79" s="98"/>
      <c r="F79" s="91"/>
      <c r="G79" s="59" t="e">
        <f t="shared" si="23"/>
        <v>#DIV/0!</v>
      </c>
    </row>
    <row r="80" spans="1:7" ht="0.75" customHeight="1" x14ac:dyDescent="0.3">
      <c r="A80" s="66"/>
      <c r="B80" s="132"/>
      <c r="C80" s="53"/>
      <c r="D80" s="54"/>
      <c r="E80" s="54"/>
      <c r="F80" s="54"/>
      <c r="G80" s="59" t="e">
        <f t="shared" si="23"/>
        <v>#DIV/0!</v>
      </c>
    </row>
    <row r="81" spans="1:7" ht="27.75" customHeight="1" x14ac:dyDescent="0.3">
      <c r="A81" s="141" t="s">
        <v>160</v>
      </c>
      <c r="B81" s="52" t="s">
        <v>366</v>
      </c>
      <c r="C81" s="53"/>
      <c r="D81" s="54">
        <f>D82</f>
        <v>2631558.9</v>
      </c>
      <c r="E81" s="54">
        <f t="shared" ref="E81:F81" si="24">E82</f>
        <v>2631558.9</v>
      </c>
      <c r="F81" s="54">
        <f t="shared" si="24"/>
        <v>590890.06999999995</v>
      </c>
      <c r="G81" s="59">
        <f t="shared" si="23"/>
        <v>22.453993714524113</v>
      </c>
    </row>
    <row r="82" spans="1:7" ht="43.5" customHeight="1" x14ac:dyDescent="0.3">
      <c r="A82" s="48" t="s">
        <v>137</v>
      </c>
      <c r="B82" s="52" t="s">
        <v>367</v>
      </c>
      <c r="C82" s="53"/>
      <c r="D82" s="54">
        <f>D83+D85+D87</f>
        <v>2631558.9</v>
      </c>
      <c r="E82" s="54">
        <f t="shared" ref="E82:F82" si="25">E83+E85+E87</f>
        <v>2631558.9</v>
      </c>
      <c r="F82" s="54">
        <f t="shared" si="25"/>
        <v>590890.06999999995</v>
      </c>
      <c r="G82" s="59">
        <f t="shared" si="23"/>
        <v>22.453993714524113</v>
      </c>
    </row>
    <row r="83" spans="1:7" ht="109.2" x14ac:dyDescent="0.3">
      <c r="A83" s="48" t="s">
        <v>139</v>
      </c>
      <c r="B83" s="52" t="s">
        <v>367</v>
      </c>
      <c r="C83" s="53">
        <v>100</v>
      </c>
      <c r="D83" s="58">
        <f>D84</f>
        <v>2399513</v>
      </c>
      <c r="E83" s="58">
        <f t="shared" ref="E83:F83" si="26">E84</f>
        <v>2399513</v>
      </c>
      <c r="F83" s="58">
        <f t="shared" si="26"/>
        <v>516662.45</v>
      </c>
      <c r="G83" s="59">
        <f t="shared" si="23"/>
        <v>21.531971279172065</v>
      </c>
    </row>
    <row r="84" spans="1:7" ht="46.5" customHeight="1" x14ac:dyDescent="0.3">
      <c r="A84" s="48" t="s">
        <v>141</v>
      </c>
      <c r="B84" s="52" t="s">
        <v>367</v>
      </c>
      <c r="C84" s="53">
        <v>120</v>
      </c>
      <c r="D84" s="58">
        <v>2399513</v>
      </c>
      <c r="E84" s="58">
        <v>2399513</v>
      </c>
      <c r="F84" s="54">
        <v>516662.45</v>
      </c>
      <c r="G84" s="59">
        <f t="shared" si="23"/>
        <v>21.531971279172065</v>
      </c>
    </row>
    <row r="85" spans="1:7" ht="46.8" x14ac:dyDescent="0.3">
      <c r="A85" s="48" t="s">
        <v>147</v>
      </c>
      <c r="B85" s="52" t="s">
        <v>367</v>
      </c>
      <c r="C85" s="53">
        <v>200</v>
      </c>
      <c r="D85" s="58">
        <f>D86</f>
        <v>226045.9</v>
      </c>
      <c r="E85" s="58">
        <f t="shared" ref="E85:F85" si="27">E86</f>
        <v>226045.9</v>
      </c>
      <c r="F85" s="58">
        <f t="shared" si="27"/>
        <v>73077.41</v>
      </c>
      <c r="G85" s="59">
        <f t="shared" si="23"/>
        <v>32.328571321134334</v>
      </c>
    </row>
    <row r="86" spans="1:7" ht="46.8" x14ac:dyDescent="0.3">
      <c r="A86" s="48" t="s">
        <v>149</v>
      </c>
      <c r="B86" s="52" t="s">
        <v>367</v>
      </c>
      <c r="C86" s="53">
        <v>240</v>
      </c>
      <c r="D86" s="58">
        <v>226045.9</v>
      </c>
      <c r="E86" s="58">
        <v>226045.9</v>
      </c>
      <c r="F86" s="54">
        <v>73077.41</v>
      </c>
      <c r="G86" s="59">
        <f t="shared" si="23"/>
        <v>32.328571321134334</v>
      </c>
    </row>
    <row r="87" spans="1:7" x14ac:dyDescent="0.3">
      <c r="A87" s="48" t="s">
        <v>166</v>
      </c>
      <c r="B87" s="52" t="s">
        <v>367</v>
      </c>
      <c r="C87" s="53">
        <v>800</v>
      </c>
      <c r="D87" s="58">
        <f>D88</f>
        <v>6000</v>
      </c>
      <c r="E87" s="58">
        <f t="shared" ref="E87:F87" si="28">E88</f>
        <v>6000</v>
      </c>
      <c r="F87" s="58">
        <f t="shared" si="28"/>
        <v>1150.21</v>
      </c>
      <c r="G87" s="59">
        <f t="shared" si="23"/>
        <v>19.170166666666667</v>
      </c>
    </row>
    <row r="88" spans="1:7" ht="31.2" x14ac:dyDescent="0.3">
      <c r="A88" s="48" t="s">
        <v>168</v>
      </c>
      <c r="B88" s="52" t="s">
        <v>367</v>
      </c>
      <c r="C88" s="53">
        <v>850</v>
      </c>
      <c r="D88" s="58">
        <v>6000</v>
      </c>
      <c r="E88" s="58">
        <v>6000</v>
      </c>
      <c r="F88" s="54">
        <v>1150.21</v>
      </c>
      <c r="G88" s="59">
        <f t="shared" si="23"/>
        <v>19.170166666666667</v>
      </c>
    </row>
    <row r="89" spans="1:7" ht="7.5" customHeight="1" x14ac:dyDescent="0.3">
      <c r="A89" s="48"/>
      <c r="B89" s="132"/>
      <c r="C89" s="57"/>
      <c r="D89" s="58"/>
      <c r="E89" s="58"/>
      <c r="F89" s="54"/>
      <c r="G89" s="59"/>
    </row>
    <row r="90" spans="1:7" ht="31.2" x14ac:dyDescent="0.3">
      <c r="A90" s="48" t="s">
        <v>368</v>
      </c>
      <c r="B90" s="52" t="s">
        <v>369</v>
      </c>
      <c r="C90" s="57"/>
      <c r="D90" s="58">
        <f>D91</f>
        <v>87500</v>
      </c>
      <c r="E90" s="58">
        <f t="shared" ref="E90:F90" si="29">E91</f>
        <v>87500</v>
      </c>
      <c r="F90" s="58">
        <f t="shared" si="29"/>
        <v>0</v>
      </c>
      <c r="G90" s="59">
        <f t="shared" si="23"/>
        <v>0</v>
      </c>
    </row>
    <row r="91" spans="1:7" ht="20.25" customHeight="1" x14ac:dyDescent="0.3">
      <c r="A91" s="93" t="s">
        <v>156</v>
      </c>
      <c r="B91" s="76" t="s">
        <v>159</v>
      </c>
      <c r="C91" s="94"/>
      <c r="D91" s="95">
        <f>D93</f>
        <v>87500</v>
      </c>
      <c r="E91" s="95">
        <f t="shared" ref="E91:F91" si="30">E93</f>
        <v>87500</v>
      </c>
      <c r="F91" s="95">
        <f t="shared" si="30"/>
        <v>0</v>
      </c>
      <c r="G91" s="59">
        <f t="shared" si="23"/>
        <v>0</v>
      </c>
    </row>
    <row r="92" spans="1:7" ht="46.8" x14ac:dyDescent="0.3">
      <c r="A92" s="134" t="s">
        <v>158</v>
      </c>
      <c r="B92" s="76" t="s">
        <v>159</v>
      </c>
      <c r="C92" s="143"/>
      <c r="D92" s="144">
        <f>D93</f>
        <v>87500</v>
      </c>
      <c r="E92" s="144">
        <f t="shared" ref="E92:F92" si="31">E93</f>
        <v>87500</v>
      </c>
      <c r="F92" s="144">
        <f t="shared" si="31"/>
        <v>0</v>
      </c>
      <c r="G92" s="59">
        <f t="shared" si="23"/>
        <v>0</v>
      </c>
    </row>
    <row r="93" spans="1:7" ht="46.8" x14ac:dyDescent="0.3">
      <c r="A93" s="73" t="s">
        <v>147</v>
      </c>
      <c r="B93" s="76" t="s">
        <v>159</v>
      </c>
      <c r="C93" s="85">
        <v>200</v>
      </c>
      <c r="D93" s="86">
        <f>D94</f>
        <v>87500</v>
      </c>
      <c r="E93" s="86">
        <f t="shared" ref="E93:F93" si="32">E94</f>
        <v>87500</v>
      </c>
      <c r="F93" s="86">
        <f t="shared" si="32"/>
        <v>0</v>
      </c>
      <c r="G93" s="59">
        <f t="shared" si="23"/>
        <v>0</v>
      </c>
    </row>
    <row r="94" spans="1:7" ht="46.8" x14ac:dyDescent="0.3">
      <c r="A94" s="84" t="s">
        <v>149</v>
      </c>
      <c r="B94" s="76" t="s">
        <v>159</v>
      </c>
      <c r="C94" s="97">
        <v>240</v>
      </c>
      <c r="D94" s="98">
        <v>87500</v>
      </c>
      <c r="E94" s="98">
        <v>87500</v>
      </c>
      <c r="F94" s="91">
        <v>0</v>
      </c>
      <c r="G94" s="59">
        <f t="shared" si="23"/>
        <v>0</v>
      </c>
    </row>
    <row r="95" spans="1:7" x14ac:dyDescent="0.3">
      <c r="A95" s="67"/>
      <c r="B95" s="63"/>
      <c r="C95" s="126"/>
      <c r="D95" s="142"/>
      <c r="E95" s="142"/>
      <c r="F95" s="72"/>
      <c r="G95" s="59"/>
    </row>
    <row r="96" spans="1:7" ht="46.8" x14ac:dyDescent="0.3">
      <c r="A96" s="67" t="s">
        <v>214</v>
      </c>
      <c r="B96" s="63" t="s">
        <v>215</v>
      </c>
      <c r="C96" s="126"/>
      <c r="D96" s="142">
        <v>0</v>
      </c>
      <c r="E96" s="142">
        <f>E97</f>
        <v>10000</v>
      </c>
      <c r="F96" s="72">
        <v>0</v>
      </c>
      <c r="G96" s="59">
        <f t="shared" si="23"/>
        <v>0</v>
      </c>
    </row>
    <row r="97" spans="1:7" ht="93.6" x14ac:dyDescent="0.3">
      <c r="A97" s="67" t="s">
        <v>216</v>
      </c>
      <c r="B97" s="63" t="s">
        <v>370</v>
      </c>
      <c r="C97" s="126"/>
      <c r="D97" s="142">
        <v>0</v>
      </c>
      <c r="E97" s="142">
        <f>E98</f>
        <v>10000</v>
      </c>
      <c r="F97" s="72">
        <v>0</v>
      </c>
      <c r="G97" s="59">
        <f t="shared" si="23"/>
        <v>0</v>
      </c>
    </row>
    <row r="98" spans="1:7" ht="46.8" x14ac:dyDescent="0.3">
      <c r="A98" s="67" t="s">
        <v>147</v>
      </c>
      <c r="B98" s="63" t="s">
        <v>370</v>
      </c>
      <c r="C98" s="126">
        <v>200</v>
      </c>
      <c r="D98" s="142">
        <v>0</v>
      </c>
      <c r="E98" s="142">
        <f>E99</f>
        <v>10000</v>
      </c>
      <c r="F98" s="72">
        <v>0</v>
      </c>
      <c r="G98" s="59">
        <f t="shared" si="23"/>
        <v>0</v>
      </c>
    </row>
    <row r="99" spans="1:7" ht="46.8" x14ac:dyDescent="0.3">
      <c r="A99" s="67" t="s">
        <v>149</v>
      </c>
      <c r="B99" s="63" t="s">
        <v>370</v>
      </c>
      <c r="C99" s="126">
        <v>240</v>
      </c>
      <c r="D99" s="142">
        <v>0</v>
      </c>
      <c r="E99" s="142">
        <v>10000</v>
      </c>
      <c r="F99" s="72">
        <v>0</v>
      </c>
      <c r="G99" s="59">
        <f t="shared" si="23"/>
        <v>0</v>
      </c>
    </row>
    <row r="100" spans="1:7" x14ac:dyDescent="0.3">
      <c r="A100" s="67"/>
      <c r="B100" s="63"/>
      <c r="C100" s="126"/>
      <c r="D100" s="142"/>
      <c r="E100" s="142"/>
      <c r="F100" s="72"/>
      <c r="G100" s="59"/>
    </row>
    <row r="101" spans="1:7" ht="31.5" customHeight="1" x14ac:dyDescent="0.3">
      <c r="A101" s="66" t="s">
        <v>176</v>
      </c>
      <c r="B101" s="132" t="s">
        <v>179</v>
      </c>
      <c r="C101" s="57"/>
      <c r="D101" s="58">
        <f>D102</f>
        <v>65233</v>
      </c>
      <c r="E101" s="58">
        <f>E102</f>
        <v>65233</v>
      </c>
      <c r="F101" s="54">
        <f>F102</f>
        <v>31617</v>
      </c>
      <c r="G101" s="59">
        <f t="shared" si="23"/>
        <v>48.467800039857131</v>
      </c>
    </row>
    <row r="102" spans="1:7" ht="27.75" customHeight="1" x14ac:dyDescent="0.3">
      <c r="A102" s="48" t="s">
        <v>178</v>
      </c>
      <c r="B102" s="52" t="s">
        <v>371</v>
      </c>
      <c r="C102" s="57"/>
      <c r="D102" s="58">
        <f>D103</f>
        <v>65233</v>
      </c>
      <c r="E102" s="58">
        <f t="shared" ref="E102:F102" si="33">E103</f>
        <v>65233</v>
      </c>
      <c r="F102" s="58">
        <f t="shared" si="33"/>
        <v>31617</v>
      </c>
      <c r="G102" s="59">
        <f t="shared" si="23"/>
        <v>48.467800039857131</v>
      </c>
    </row>
    <row r="103" spans="1:7" ht="62.4" x14ac:dyDescent="0.3">
      <c r="A103" s="48" t="s">
        <v>180</v>
      </c>
      <c r="B103" s="102" t="s">
        <v>181</v>
      </c>
      <c r="C103" s="57"/>
      <c r="D103" s="58">
        <f>D104</f>
        <v>65233</v>
      </c>
      <c r="E103" s="58">
        <f>E104</f>
        <v>65233</v>
      </c>
      <c r="F103" s="58">
        <f>F104</f>
        <v>31617</v>
      </c>
      <c r="G103" s="59">
        <f t="shared" si="23"/>
        <v>48.467800039857131</v>
      </c>
    </row>
    <row r="104" spans="1:7" x14ac:dyDescent="0.3">
      <c r="A104" s="48" t="s">
        <v>182</v>
      </c>
      <c r="B104" s="102" t="s">
        <v>181</v>
      </c>
      <c r="C104" s="57">
        <v>500</v>
      </c>
      <c r="D104" s="58">
        <f>D105</f>
        <v>65233</v>
      </c>
      <c r="E104" s="58">
        <f t="shared" ref="E104:F104" si="34">E105</f>
        <v>65233</v>
      </c>
      <c r="F104" s="58">
        <f t="shared" si="34"/>
        <v>31617</v>
      </c>
      <c r="G104" s="59">
        <f t="shared" si="23"/>
        <v>48.467800039857131</v>
      </c>
    </row>
    <row r="105" spans="1:7" x14ac:dyDescent="0.3">
      <c r="A105" s="48" t="s">
        <v>183</v>
      </c>
      <c r="B105" s="102" t="s">
        <v>181</v>
      </c>
      <c r="C105" s="57">
        <v>540</v>
      </c>
      <c r="D105" s="54">
        <v>65233</v>
      </c>
      <c r="E105" s="54">
        <v>65233</v>
      </c>
      <c r="F105" s="54">
        <v>31617</v>
      </c>
      <c r="G105" s="59">
        <f t="shared" si="23"/>
        <v>48.467800039857131</v>
      </c>
    </row>
    <row r="106" spans="1:7" ht="6.6" customHeight="1" x14ac:dyDescent="0.3">
      <c r="A106" s="145"/>
      <c r="B106" s="132"/>
      <c r="C106" s="53"/>
      <c r="D106" s="54"/>
      <c r="E106" s="54"/>
      <c r="F106" s="54"/>
      <c r="G106" s="59"/>
    </row>
    <row r="107" spans="1:7" x14ac:dyDescent="0.3">
      <c r="A107" s="48" t="s">
        <v>186</v>
      </c>
      <c r="B107" s="52" t="s">
        <v>187</v>
      </c>
      <c r="C107" s="57"/>
      <c r="D107" s="54">
        <f>D108</f>
        <v>20000</v>
      </c>
      <c r="E107" s="54">
        <f t="shared" ref="E107:F107" si="35">E108</f>
        <v>20000</v>
      </c>
      <c r="F107" s="54">
        <f t="shared" si="35"/>
        <v>0</v>
      </c>
      <c r="G107" s="59">
        <f t="shared" si="23"/>
        <v>0</v>
      </c>
    </row>
    <row r="108" spans="1:7" ht="31.2" x14ac:dyDescent="0.3">
      <c r="A108" s="48" t="s">
        <v>372</v>
      </c>
      <c r="B108" s="52" t="s">
        <v>189</v>
      </c>
      <c r="C108" s="57"/>
      <c r="D108" s="54">
        <f>D109</f>
        <v>20000</v>
      </c>
      <c r="E108" s="54">
        <f t="shared" ref="E108:F108" si="36">E109</f>
        <v>20000</v>
      </c>
      <c r="F108" s="54">
        <f t="shared" si="36"/>
        <v>0</v>
      </c>
      <c r="G108" s="59">
        <f t="shared" si="23"/>
        <v>0</v>
      </c>
    </row>
    <row r="109" spans="1:7" x14ac:dyDescent="0.3">
      <c r="A109" s="48" t="s">
        <v>166</v>
      </c>
      <c r="B109" s="52" t="s">
        <v>189</v>
      </c>
      <c r="C109" s="57">
        <v>800</v>
      </c>
      <c r="D109" s="54">
        <f>D110</f>
        <v>20000</v>
      </c>
      <c r="E109" s="54">
        <f t="shared" ref="E109:F109" si="37">E110</f>
        <v>20000</v>
      </c>
      <c r="F109" s="54">
        <f t="shared" si="37"/>
        <v>0</v>
      </c>
      <c r="G109" s="59">
        <f t="shared" si="23"/>
        <v>0</v>
      </c>
    </row>
    <row r="110" spans="1:7" x14ac:dyDescent="0.3">
      <c r="A110" s="48" t="s">
        <v>190</v>
      </c>
      <c r="B110" s="52" t="s">
        <v>189</v>
      </c>
      <c r="C110" s="57">
        <v>870</v>
      </c>
      <c r="D110" s="54">
        <v>20000</v>
      </c>
      <c r="E110" s="54">
        <v>20000</v>
      </c>
      <c r="F110" s="54">
        <v>0</v>
      </c>
      <c r="G110" s="59">
        <f t="shared" si="23"/>
        <v>0</v>
      </c>
    </row>
    <row r="111" spans="1:7" x14ac:dyDescent="0.3">
      <c r="A111" s="48"/>
      <c r="B111" s="52"/>
      <c r="C111" s="57"/>
      <c r="D111" s="54"/>
      <c r="E111" s="54"/>
      <c r="F111" s="54"/>
      <c r="G111" s="59"/>
    </row>
    <row r="112" spans="1:7" ht="31.2" x14ac:dyDescent="0.3">
      <c r="A112" s="48" t="s">
        <v>373</v>
      </c>
      <c r="B112" s="52" t="s">
        <v>234</v>
      </c>
      <c r="C112" s="57"/>
      <c r="D112" s="54">
        <v>0</v>
      </c>
      <c r="E112" s="54">
        <f t="shared" ref="E112:F114" si="38">E113</f>
        <v>10000</v>
      </c>
      <c r="F112" s="54">
        <f t="shared" si="38"/>
        <v>10000</v>
      </c>
      <c r="G112" s="59">
        <f t="shared" si="23"/>
        <v>100</v>
      </c>
    </row>
    <row r="113" spans="1:7" ht="31.2" x14ac:dyDescent="0.3">
      <c r="A113" s="48" t="s">
        <v>232</v>
      </c>
      <c r="B113" s="52" t="s">
        <v>234</v>
      </c>
      <c r="C113" s="57"/>
      <c r="D113" s="54">
        <v>0</v>
      </c>
      <c r="E113" s="54">
        <f t="shared" si="38"/>
        <v>10000</v>
      </c>
      <c r="F113" s="54">
        <f t="shared" si="38"/>
        <v>10000</v>
      </c>
      <c r="G113" s="59">
        <f t="shared" si="23"/>
        <v>100</v>
      </c>
    </row>
    <row r="114" spans="1:7" ht="46.8" x14ac:dyDescent="0.3">
      <c r="A114" s="48" t="s">
        <v>147</v>
      </c>
      <c r="B114" s="52" t="s">
        <v>234</v>
      </c>
      <c r="C114" s="57">
        <v>200</v>
      </c>
      <c r="D114" s="54">
        <v>0</v>
      </c>
      <c r="E114" s="54">
        <f t="shared" si="38"/>
        <v>10000</v>
      </c>
      <c r="F114" s="54">
        <f t="shared" si="38"/>
        <v>10000</v>
      </c>
      <c r="G114" s="59">
        <f t="shared" si="23"/>
        <v>100</v>
      </c>
    </row>
    <row r="115" spans="1:7" ht="46.8" x14ac:dyDescent="0.3">
      <c r="A115" s="48" t="s">
        <v>149</v>
      </c>
      <c r="B115" s="52" t="s">
        <v>234</v>
      </c>
      <c r="C115" s="57">
        <v>240</v>
      </c>
      <c r="D115" s="54">
        <v>0</v>
      </c>
      <c r="E115" s="54">
        <v>10000</v>
      </c>
      <c r="F115" s="54">
        <v>10000</v>
      </c>
      <c r="G115" s="59">
        <f t="shared" si="23"/>
        <v>100</v>
      </c>
    </row>
    <row r="116" spans="1:7" x14ac:dyDescent="0.3">
      <c r="A116" s="48"/>
      <c r="B116" s="52"/>
      <c r="C116" s="57"/>
      <c r="D116" s="54"/>
      <c r="E116" s="54"/>
      <c r="F116" s="54"/>
      <c r="G116" s="59"/>
    </row>
    <row r="117" spans="1:7" ht="9.9" customHeight="1" x14ac:dyDescent="0.3">
      <c r="A117" s="48"/>
      <c r="B117" s="132"/>
      <c r="C117" s="53"/>
      <c r="D117" s="54"/>
      <c r="E117" s="54"/>
      <c r="F117" s="54"/>
      <c r="G117" s="59"/>
    </row>
    <row r="118" spans="1:7" ht="27.75" customHeight="1" x14ac:dyDescent="0.3">
      <c r="A118" s="66" t="s">
        <v>199</v>
      </c>
      <c r="B118" s="52" t="s">
        <v>374</v>
      </c>
      <c r="C118" s="57"/>
      <c r="D118" s="54">
        <f>D119</f>
        <v>215472.35</v>
      </c>
      <c r="E118" s="54">
        <f t="shared" ref="E118:F118" si="39">E119</f>
        <v>222747.02</v>
      </c>
      <c r="F118" s="54">
        <f t="shared" si="39"/>
        <v>33721.79</v>
      </c>
      <c r="G118" s="59">
        <f t="shared" si="23"/>
        <v>15.139053263204151</v>
      </c>
    </row>
    <row r="119" spans="1:7" ht="46.8" x14ac:dyDescent="0.3">
      <c r="A119" s="66" t="s">
        <v>201</v>
      </c>
      <c r="B119" s="102" t="s">
        <v>375</v>
      </c>
      <c r="C119" s="53"/>
      <c r="D119" s="54">
        <f>D120+D122</f>
        <v>215472.35</v>
      </c>
      <c r="E119" s="54">
        <f t="shared" ref="E119:F119" si="40">E120+E122</f>
        <v>222747.02</v>
      </c>
      <c r="F119" s="54">
        <f t="shared" si="40"/>
        <v>33721.79</v>
      </c>
      <c r="G119" s="59">
        <f t="shared" si="23"/>
        <v>15.139053263204151</v>
      </c>
    </row>
    <row r="120" spans="1:7" ht="109.2" x14ac:dyDescent="0.3">
      <c r="A120" s="48" t="s">
        <v>139</v>
      </c>
      <c r="B120" s="102" t="s">
        <v>375</v>
      </c>
      <c r="C120" s="53">
        <v>100</v>
      </c>
      <c r="D120" s="58">
        <f>D121</f>
        <v>182280</v>
      </c>
      <c r="E120" s="58">
        <f t="shared" ref="E120:F120" si="41">E121</f>
        <v>182280</v>
      </c>
      <c r="F120" s="58">
        <f t="shared" si="41"/>
        <v>33721.79</v>
      </c>
      <c r="G120" s="59">
        <f t="shared" si="23"/>
        <v>18.499994513934606</v>
      </c>
    </row>
    <row r="121" spans="1:7" ht="46.8" x14ac:dyDescent="0.3">
      <c r="A121" s="48" t="s">
        <v>141</v>
      </c>
      <c r="B121" s="102" t="s">
        <v>376</v>
      </c>
      <c r="C121" s="53">
        <v>120</v>
      </c>
      <c r="D121" s="58">
        <v>182280</v>
      </c>
      <c r="E121" s="58">
        <v>182280</v>
      </c>
      <c r="F121" s="54">
        <v>33721.79</v>
      </c>
      <c r="G121" s="59">
        <f t="shared" si="23"/>
        <v>18.499994513934606</v>
      </c>
    </row>
    <row r="122" spans="1:7" ht="46.8" x14ac:dyDescent="0.3">
      <c r="A122" s="48" t="s">
        <v>147</v>
      </c>
      <c r="B122" s="102" t="s">
        <v>376</v>
      </c>
      <c r="C122" s="57">
        <v>200</v>
      </c>
      <c r="D122" s="58">
        <f>D123</f>
        <v>33192.35</v>
      </c>
      <c r="E122" s="58">
        <f t="shared" ref="E122:F122" si="42">E123</f>
        <v>40467.019999999997</v>
      </c>
      <c r="F122" s="58">
        <f t="shared" si="42"/>
        <v>0</v>
      </c>
      <c r="G122" s="59">
        <f t="shared" si="23"/>
        <v>0</v>
      </c>
    </row>
    <row r="123" spans="1:7" ht="46.8" x14ac:dyDescent="0.3">
      <c r="A123" s="48" t="s">
        <v>149</v>
      </c>
      <c r="B123" s="102" t="s">
        <v>376</v>
      </c>
      <c r="C123" s="57">
        <v>240</v>
      </c>
      <c r="D123" s="58">
        <v>33192.35</v>
      </c>
      <c r="E123" s="58">
        <v>40467.019999999997</v>
      </c>
      <c r="F123" s="54">
        <v>0</v>
      </c>
      <c r="G123" s="59">
        <f t="shared" si="23"/>
        <v>0</v>
      </c>
    </row>
    <row r="124" spans="1:7" ht="31.5" customHeight="1" x14ac:dyDescent="0.3">
      <c r="A124" s="145" t="s">
        <v>280</v>
      </c>
      <c r="B124" s="132" t="s">
        <v>377</v>
      </c>
      <c r="C124" s="53"/>
      <c r="D124" s="54">
        <f>D158</f>
        <v>250600</v>
      </c>
      <c r="E124" s="54">
        <f t="shared" ref="E124" si="43">E158</f>
        <v>250600</v>
      </c>
      <c r="F124" s="54">
        <f>F158</f>
        <v>29078.06</v>
      </c>
      <c r="G124" s="59">
        <f t="shared" si="23"/>
        <v>11.603375897845172</v>
      </c>
    </row>
    <row r="125" spans="1:7" ht="62.4" hidden="1" x14ac:dyDescent="0.3">
      <c r="A125" s="66" t="s">
        <v>378</v>
      </c>
      <c r="B125" s="52" t="s">
        <v>379</v>
      </c>
      <c r="C125" s="57"/>
      <c r="D125" s="58"/>
      <c r="E125" s="58"/>
      <c r="F125" s="54"/>
      <c r="G125" s="59" t="e">
        <f t="shared" si="23"/>
        <v>#DIV/0!</v>
      </c>
    </row>
    <row r="126" spans="1:7" ht="156" hidden="1" x14ac:dyDescent="0.3">
      <c r="A126" s="100" t="s">
        <v>380</v>
      </c>
      <c r="B126" s="76" t="s">
        <v>381</v>
      </c>
      <c r="C126" s="94"/>
      <c r="D126" s="95"/>
      <c r="E126" s="95"/>
      <c r="F126" s="78"/>
      <c r="G126" s="59" t="e">
        <f t="shared" si="23"/>
        <v>#DIV/0!</v>
      </c>
    </row>
    <row r="127" spans="1:7" ht="62.4" hidden="1" x14ac:dyDescent="0.3">
      <c r="A127" s="96" t="s">
        <v>147</v>
      </c>
      <c r="B127" s="81" t="s">
        <v>382</v>
      </c>
      <c r="C127" s="85">
        <v>200</v>
      </c>
      <c r="D127" s="83"/>
      <c r="E127" s="83"/>
      <c r="F127" s="83"/>
      <c r="G127" s="59" t="e">
        <f t="shared" si="23"/>
        <v>#DIV/0!</v>
      </c>
    </row>
    <row r="128" spans="1:7" ht="62.4" hidden="1" x14ac:dyDescent="0.3">
      <c r="A128" s="113" t="s">
        <v>149</v>
      </c>
      <c r="B128" s="89" t="s">
        <v>382</v>
      </c>
      <c r="C128" s="97">
        <v>240</v>
      </c>
      <c r="D128" s="98"/>
      <c r="E128" s="98"/>
      <c r="F128" s="91"/>
      <c r="G128" s="59" t="e">
        <f t="shared" si="23"/>
        <v>#DIV/0!</v>
      </c>
    </row>
    <row r="129" spans="1:7" ht="9" hidden="1" customHeight="1" x14ac:dyDescent="0.3">
      <c r="A129" s="66"/>
      <c r="B129" s="52"/>
      <c r="C129" s="57"/>
      <c r="D129" s="58"/>
      <c r="E129" s="58"/>
      <c r="F129" s="54"/>
      <c r="G129" s="59" t="e">
        <f t="shared" si="23"/>
        <v>#DIV/0!</v>
      </c>
    </row>
    <row r="130" spans="1:7" ht="62.4" hidden="1" x14ac:dyDescent="0.3">
      <c r="A130" s="100" t="s">
        <v>383</v>
      </c>
      <c r="B130" s="76" t="s">
        <v>384</v>
      </c>
      <c r="C130" s="77"/>
      <c r="D130" s="95"/>
      <c r="E130" s="95"/>
      <c r="F130" s="78"/>
      <c r="G130" s="59" t="e">
        <f t="shared" si="23"/>
        <v>#DIV/0!</v>
      </c>
    </row>
    <row r="131" spans="1:7" ht="156" hidden="1" x14ac:dyDescent="0.3">
      <c r="A131" s="96" t="s">
        <v>380</v>
      </c>
      <c r="B131" s="81" t="s">
        <v>385</v>
      </c>
      <c r="C131" s="82"/>
      <c r="D131" s="83"/>
      <c r="E131" s="83"/>
      <c r="F131" s="83"/>
      <c r="G131" s="59" t="e">
        <f t="shared" si="23"/>
        <v>#DIV/0!</v>
      </c>
    </row>
    <row r="132" spans="1:7" ht="62.4" hidden="1" x14ac:dyDescent="0.3">
      <c r="A132" s="73" t="s">
        <v>147</v>
      </c>
      <c r="B132" s="81" t="s">
        <v>386</v>
      </c>
      <c r="C132" s="82">
        <v>200</v>
      </c>
      <c r="D132" s="86"/>
      <c r="E132" s="86"/>
      <c r="F132" s="83"/>
      <c r="G132" s="59" t="e">
        <f t="shared" si="23"/>
        <v>#DIV/0!</v>
      </c>
    </row>
    <row r="133" spans="1:7" ht="62.4" hidden="1" x14ac:dyDescent="0.3">
      <c r="A133" s="84" t="s">
        <v>149</v>
      </c>
      <c r="B133" s="89" t="s">
        <v>387</v>
      </c>
      <c r="C133" s="90">
        <v>240</v>
      </c>
      <c r="D133" s="98"/>
      <c r="E133" s="98"/>
      <c r="F133" s="91"/>
      <c r="G133" s="59" t="e">
        <f t="shared" si="23"/>
        <v>#DIV/0!</v>
      </c>
    </row>
    <row r="134" spans="1:7" ht="9.9" hidden="1" customHeight="1" x14ac:dyDescent="0.3">
      <c r="A134" s="48"/>
      <c r="B134" s="132"/>
      <c r="C134" s="57"/>
      <c r="D134" s="58"/>
      <c r="E134" s="58"/>
      <c r="F134" s="54"/>
      <c r="G134" s="59" t="e">
        <f t="shared" si="23"/>
        <v>#DIV/0!</v>
      </c>
    </row>
    <row r="135" spans="1:7" ht="31.2" hidden="1" x14ac:dyDescent="0.3">
      <c r="A135" s="48" t="s">
        <v>238</v>
      </c>
      <c r="B135" s="52" t="s">
        <v>239</v>
      </c>
      <c r="C135" s="53"/>
      <c r="D135" s="58"/>
      <c r="E135" s="58"/>
      <c r="F135" s="54"/>
      <c r="G135" s="59" t="e">
        <f t="shared" si="23"/>
        <v>#DIV/0!</v>
      </c>
    </row>
    <row r="136" spans="1:7" ht="140.4" hidden="1" x14ac:dyDescent="0.3">
      <c r="A136" s="93" t="s">
        <v>240</v>
      </c>
      <c r="B136" s="76" t="s">
        <v>388</v>
      </c>
      <c r="C136" s="77"/>
      <c r="D136" s="95"/>
      <c r="E136" s="95"/>
      <c r="F136" s="78"/>
      <c r="G136" s="59" t="e">
        <f t="shared" si="23"/>
        <v>#DIV/0!</v>
      </c>
    </row>
    <row r="137" spans="1:7" ht="62.4" hidden="1" x14ac:dyDescent="0.3">
      <c r="A137" s="73" t="s">
        <v>147</v>
      </c>
      <c r="B137" s="81" t="s">
        <v>389</v>
      </c>
      <c r="C137" s="85">
        <v>200</v>
      </c>
      <c r="D137" s="86"/>
      <c r="E137" s="86"/>
      <c r="F137" s="83"/>
      <c r="G137" s="59" t="e">
        <f t="shared" si="23"/>
        <v>#DIV/0!</v>
      </c>
    </row>
    <row r="138" spans="1:7" ht="62.4" hidden="1" x14ac:dyDescent="0.3">
      <c r="A138" s="73" t="s">
        <v>149</v>
      </c>
      <c r="B138" s="81" t="s">
        <v>390</v>
      </c>
      <c r="C138" s="85">
        <v>240</v>
      </c>
      <c r="D138" s="83"/>
      <c r="E138" s="83"/>
      <c r="F138" s="83"/>
      <c r="G138" s="59" t="e">
        <f t="shared" si="23"/>
        <v>#DIV/0!</v>
      </c>
    </row>
    <row r="139" spans="1:7" ht="62.4" hidden="1" x14ac:dyDescent="0.3">
      <c r="A139" s="73" t="s">
        <v>244</v>
      </c>
      <c r="B139" s="81" t="s">
        <v>391</v>
      </c>
      <c r="C139" s="82"/>
      <c r="D139" s="86"/>
      <c r="E139" s="86"/>
      <c r="F139" s="83"/>
      <c r="G139" s="59" t="e">
        <f t="shared" si="23"/>
        <v>#DIV/0!</v>
      </c>
    </row>
    <row r="140" spans="1:7" ht="62.4" hidden="1" x14ac:dyDescent="0.3">
      <c r="A140" s="73" t="s">
        <v>147</v>
      </c>
      <c r="B140" s="81" t="s">
        <v>392</v>
      </c>
      <c r="C140" s="85">
        <v>200</v>
      </c>
      <c r="D140" s="86"/>
      <c r="E140" s="86"/>
      <c r="F140" s="83"/>
      <c r="G140" s="59" t="e">
        <f t="shared" si="23"/>
        <v>#DIV/0!</v>
      </c>
    </row>
    <row r="141" spans="1:7" ht="62.4" hidden="1" x14ac:dyDescent="0.3">
      <c r="A141" s="73" t="s">
        <v>149</v>
      </c>
      <c r="B141" s="81" t="s">
        <v>393</v>
      </c>
      <c r="C141" s="85">
        <v>240</v>
      </c>
      <c r="D141" s="83"/>
      <c r="E141" s="83"/>
      <c r="F141" s="83"/>
      <c r="G141" s="59" t="e">
        <f t="shared" si="23"/>
        <v>#DIV/0!</v>
      </c>
    </row>
    <row r="142" spans="1:7" ht="62.4" hidden="1" x14ac:dyDescent="0.3">
      <c r="A142" s="146" t="s">
        <v>248</v>
      </c>
      <c r="B142" s="81" t="s">
        <v>394</v>
      </c>
      <c r="C142" s="82"/>
      <c r="D142" s="83"/>
      <c r="E142" s="83"/>
      <c r="F142" s="83"/>
      <c r="G142" s="59" t="e">
        <f t="shared" si="23"/>
        <v>#DIV/0!</v>
      </c>
    </row>
    <row r="143" spans="1:7" ht="62.4" hidden="1" x14ac:dyDescent="0.3">
      <c r="A143" s="73" t="s">
        <v>147</v>
      </c>
      <c r="B143" s="81" t="s">
        <v>394</v>
      </c>
      <c r="C143" s="85">
        <v>200</v>
      </c>
      <c r="D143" s="83"/>
      <c r="E143" s="83"/>
      <c r="F143" s="83"/>
      <c r="G143" s="59" t="e">
        <f t="shared" si="23"/>
        <v>#DIV/0!</v>
      </c>
    </row>
    <row r="144" spans="1:7" ht="62.4" hidden="1" x14ac:dyDescent="0.3">
      <c r="A144" s="73" t="s">
        <v>149</v>
      </c>
      <c r="B144" s="81" t="s">
        <v>394</v>
      </c>
      <c r="C144" s="85">
        <v>240</v>
      </c>
      <c r="D144" s="86"/>
      <c r="E144" s="86"/>
      <c r="F144" s="83"/>
      <c r="G144" s="59" t="e">
        <f t="shared" si="23"/>
        <v>#DIV/0!</v>
      </c>
    </row>
    <row r="145" spans="1:7" ht="8.1" hidden="1" customHeight="1" x14ac:dyDescent="0.3">
      <c r="A145" s="66"/>
      <c r="B145" s="132"/>
      <c r="C145" s="57"/>
      <c r="D145" s="58"/>
      <c r="E145" s="58"/>
      <c r="F145" s="54"/>
      <c r="G145" s="59" t="e">
        <f t="shared" si="23"/>
        <v>#DIV/0!</v>
      </c>
    </row>
    <row r="146" spans="1:7" ht="31.2" hidden="1" x14ac:dyDescent="0.3">
      <c r="A146" s="48" t="s">
        <v>253</v>
      </c>
      <c r="B146" s="52" t="s">
        <v>254</v>
      </c>
      <c r="C146" s="57"/>
      <c r="D146" s="58"/>
      <c r="E146" s="58"/>
      <c r="F146" s="54"/>
      <c r="G146" s="59" t="e">
        <f t="shared" si="23"/>
        <v>#DIV/0!</v>
      </c>
    </row>
    <row r="147" spans="1:7" ht="140.4" hidden="1" x14ac:dyDescent="0.3">
      <c r="A147" s="93" t="s">
        <v>240</v>
      </c>
      <c r="B147" s="76" t="s">
        <v>395</v>
      </c>
      <c r="C147" s="77"/>
      <c r="D147" s="95"/>
      <c r="E147" s="95"/>
      <c r="F147" s="78"/>
      <c r="G147" s="59" t="e">
        <f t="shared" si="23"/>
        <v>#DIV/0!</v>
      </c>
    </row>
    <row r="148" spans="1:7" ht="62.4" hidden="1" x14ac:dyDescent="0.3">
      <c r="A148" s="73" t="s">
        <v>147</v>
      </c>
      <c r="B148" s="81" t="s">
        <v>396</v>
      </c>
      <c r="C148" s="85">
        <v>200</v>
      </c>
      <c r="D148" s="86"/>
      <c r="E148" s="86"/>
      <c r="F148" s="83"/>
      <c r="G148" s="59" t="e">
        <f t="shared" si="23"/>
        <v>#DIV/0!</v>
      </c>
    </row>
    <row r="149" spans="1:7" ht="62.4" hidden="1" x14ac:dyDescent="0.3">
      <c r="A149" s="73" t="s">
        <v>149</v>
      </c>
      <c r="B149" s="81" t="s">
        <v>396</v>
      </c>
      <c r="C149" s="85">
        <v>240</v>
      </c>
      <c r="D149" s="86"/>
      <c r="E149" s="86"/>
      <c r="F149" s="83"/>
      <c r="G149" s="59" t="e">
        <f t="shared" si="23"/>
        <v>#DIV/0!</v>
      </c>
    </row>
    <row r="150" spans="1:7" ht="62.4" hidden="1" x14ac:dyDescent="0.3">
      <c r="A150" s="73" t="s">
        <v>258</v>
      </c>
      <c r="B150" s="81" t="s">
        <v>261</v>
      </c>
      <c r="C150" s="82"/>
      <c r="D150" s="86"/>
      <c r="E150" s="86"/>
      <c r="F150" s="83"/>
      <c r="G150" s="59" t="e">
        <f t="shared" si="23"/>
        <v>#DIV/0!</v>
      </c>
    </row>
    <row r="151" spans="1:7" ht="62.4" hidden="1" x14ac:dyDescent="0.3">
      <c r="A151" s="73" t="s">
        <v>147</v>
      </c>
      <c r="B151" s="81" t="s">
        <v>397</v>
      </c>
      <c r="C151" s="85">
        <v>200</v>
      </c>
      <c r="D151" s="83"/>
      <c r="E151" s="83"/>
      <c r="F151" s="83"/>
      <c r="G151" s="59" t="e">
        <f t="shared" si="23"/>
        <v>#DIV/0!</v>
      </c>
    </row>
    <row r="152" spans="1:7" ht="62.4" hidden="1" x14ac:dyDescent="0.3">
      <c r="A152" s="84" t="s">
        <v>149</v>
      </c>
      <c r="B152" s="89" t="s">
        <v>261</v>
      </c>
      <c r="C152" s="97">
        <v>240</v>
      </c>
      <c r="D152" s="91"/>
      <c r="E152" s="91"/>
      <c r="F152" s="91"/>
      <c r="G152" s="59" t="e">
        <f t="shared" si="23"/>
        <v>#DIV/0!</v>
      </c>
    </row>
    <row r="153" spans="1:7" ht="9.6" hidden="1" customHeight="1" x14ac:dyDescent="0.3">
      <c r="A153" s="48"/>
      <c r="B153" s="52"/>
      <c r="C153" s="57"/>
      <c r="D153" s="54"/>
      <c r="E153" s="54"/>
      <c r="F153" s="54"/>
      <c r="G153" s="59" t="e">
        <f t="shared" si="23"/>
        <v>#DIV/0!</v>
      </c>
    </row>
    <row r="154" spans="1:7" ht="31.2" hidden="1" x14ac:dyDescent="0.3">
      <c r="A154" s="48" t="s">
        <v>282</v>
      </c>
      <c r="B154" s="52" t="s">
        <v>398</v>
      </c>
      <c r="C154" s="57"/>
      <c r="D154" s="54"/>
      <c r="E154" s="54"/>
      <c r="F154" s="54"/>
      <c r="G154" s="59" t="e">
        <f t="shared" ref="G154:G170" si="44">F154/E154*100</f>
        <v>#DIV/0!</v>
      </c>
    </row>
    <row r="155" spans="1:7" ht="140.4" hidden="1" x14ac:dyDescent="0.3">
      <c r="A155" s="93" t="s">
        <v>399</v>
      </c>
      <c r="B155" s="76" t="s">
        <v>400</v>
      </c>
      <c r="C155" s="77"/>
      <c r="D155" s="78"/>
      <c r="E155" s="78"/>
      <c r="F155" s="78"/>
      <c r="G155" s="59" t="e">
        <f t="shared" si="44"/>
        <v>#DIV/0!</v>
      </c>
    </row>
    <row r="156" spans="1:7" ht="62.4" hidden="1" x14ac:dyDescent="0.3">
      <c r="A156" s="73" t="s">
        <v>147</v>
      </c>
      <c r="B156" s="81" t="s">
        <v>401</v>
      </c>
      <c r="C156" s="82">
        <v>200</v>
      </c>
      <c r="D156" s="83"/>
      <c r="E156" s="83"/>
      <c r="F156" s="83"/>
      <c r="G156" s="59" t="e">
        <f t="shared" si="44"/>
        <v>#DIV/0!</v>
      </c>
    </row>
    <row r="157" spans="1:7" ht="62.4" hidden="1" x14ac:dyDescent="0.3">
      <c r="A157" s="147" t="s">
        <v>149</v>
      </c>
      <c r="B157" s="148" t="s">
        <v>400</v>
      </c>
      <c r="C157" s="149">
        <v>240</v>
      </c>
      <c r="D157" s="150"/>
      <c r="E157" s="150"/>
      <c r="F157" s="150"/>
      <c r="G157" s="59" t="e">
        <f t="shared" si="44"/>
        <v>#DIV/0!</v>
      </c>
    </row>
    <row r="158" spans="1:7" ht="46.8" x14ac:dyDescent="0.3">
      <c r="A158" s="48" t="s">
        <v>285</v>
      </c>
      <c r="B158" s="102" t="s">
        <v>402</v>
      </c>
      <c r="C158" s="53"/>
      <c r="D158" s="54">
        <f>D159</f>
        <v>250600</v>
      </c>
      <c r="E158" s="54">
        <f t="shared" ref="E158:F158" si="45">E159</f>
        <v>250600</v>
      </c>
      <c r="F158" s="54">
        <f t="shared" si="45"/>
        <v>29078.06</v>
      </c>
      <c r="G158" s="59">
        <f t="shared" si="44"/>
        <v>11.603375897845172</v>
      </c>
    </row>
    <row r="159" spans="1:7" ht="46.8" x14ac:dyDescent="0.3">
      <c r="A159" s="48" t="s">
        <v>147</v>
      </c>
      <c r="B159" s="102" t="s">
        <v>402</v>
      </c>
      <c r="C159" s="53">
        <v>200</v>
      </c>
      <c r="D159" s="54">
        <f>D160</f>
        <v>250600</v>
      </c>
      <c r="E159" s="54">
        <f t="shared" ref="E159:F159" si="46">E160</f>
        <v>250600</v>
      </c>
      <c r="F159" s="54">
        <f t="shared" si="46"/>
        <v>29078.06</v>
      </c>
      <c r="G159" s="59">
        <f t="shared" si="44"/>
        <v>11.603375897845172</v>
      </c>
    </row>
    <row r="160" spans="1:7" ht="46.8" x14ac:dyDescent="0.3">
      <c r="A160" s="48" t="s">
        <v>149</v>
      </c>
      <c r="B160" s="102" t="s">
        <v>402</v>
      </c>
      <c r="C160" s="53">
        <v>240</v>
      </c>
      <c r="D160" s="54">
        <v>250600</v>
      </c>
      <c r="E160" s="54">
        <v>250600</v>
      </c>
      <c r="F160" s="54">
        <v>29078.06</v>
      </c>
      <c r="G160" s="59">
        <f t="shared" si="44"/>
        <v>11.603375897845172</v>
      </c>
    </row>
    <row r="161" spans="1:7" ht="11.1" customHeight="1" x14ac:dyDescent="0.3">
      <c r="A161" s="66"/>
      <c r="B161" s="132"/>
      <c r="C161" s="53"/>
      <c r="D161" s="54"/>
      <c r="E161" s="54"/>
      <c r="F161" s="54"/>
      <c r="G161" s="59"/>
    </row>
    <row r="162" spans="1:7" ht="31.2" x14ac:dyDescent="0.3">
      <c r="A162" s="48" t="s">
        <v>160</v>
      </c>
      <c r="B162" s="52" t="s">
        <v>366</v>
      </c>
      <c r="C162" s="57"/>
      <c r="D162" s="54">
        <f>D163</f>
        <v>48000</v>
      </c>
      <c r="E162" s="54">
        <f t="shared" ref="E162:F162" si="47">E163</f>
        <v>48000</v>
      </c>
      <c r="F162" s="54">
        <f t="shared" si="47"/>
        <v>11883</v>
      </c>
      <c r="G162" s="59">
        <f t="shared" si="44"/>
        <v>24.756249999999998</v>
      </c>
    </row>
    <row r="163" spans="1:7" x14ac:dyDescent="0.3">
      <c r="A163" s="60" t="s">
        <v>319</v>
      </c>
      <c r="B163" s="63" t="s">
        <v>403</v>
      </c>
      <c r="C163" s="64"/>
      <c r="D163" s="92">
        <f>D164</f>
        <v>48000</v>
      </c>
      <c r="E163" s="92">
        <f t="shared" ref="E163:F163" si="48">E164</f>
        <v>48000</v>
      </c>
      <c r="F163" s="92">
        <f t="shared" si="48"/>
        <v>11883</v>
      </c>
      <c r="G163" s="59">
        <f t="shared" si="44"/>
        <v>24.756249999999998</v>
      </c>
    </row>
    <row r="164" spans="1:7" ht="31.2" x14ac:dyDescent="0.3">
      <c r="A164" s="48" t="s">
        <v>321</v>
      </c>
      <c r="B164" s="52" t="s">
        <v>403</v>
      </c>
      <c r="C164" s="57">
        <v>300</v>
      </c>
      <c r="D164" s="58">
        <f>D165</f>
        <v>48000</v>
      </c>
      <c r="E164" s="58">
        <f t="shared" ref="E164:F164" si="49">E165</f>
        <v>48000</v>
      </c>
      <c r="F164" s="58">
        <f t="shared" si="49"/>
        <v>11883</v>
      </c>
      <c r="G164" s="59">
        <f t="shared" si="44"/>
        <v>24.756249999999998</v>
      </c>
    </row>
    <row r="165" spans="1:7" ht="27" customHeight="1" x14ac:dyDescent="0.3">
      <c r="A165" s="67" t="s">
        <v>323</v>
      </c>
      <c r="B165" s="140" t="s">
        <v>403</v>
      </c>
      <c r="C165" s="126">
        <v>310</v>
      </c>
      <c r="D165" s="142">
        <v>48000</v>
      </c>
      <c r="E165" s="142">
        <v>48000</v>
      </c>
      <c r="F165" s="142">
        <v>11883</v>
      </c>
      <c r="G165" s="59">
        <f t="shared" si="44"/>
        <v>24.756249999999998</v>
      </c>
    </row>
    <row r="166" spans="1:7" ht="31.2" hidden="1" x14ac:dyDescent="0.3">
      <c r="A166" s="48" t="s">
        <v>327</v>
      </c>
      <c r="B166" s="52" t="s">
        <v>328</v>
      </c>
      <c r="C166" s="53"/>
      <c r="D166" s="58"/>
      <c r="E166" s="58"/>
      <c r="F166" s="54"/>
      <c r="G166" s="59" t="e">
        <f t="shared" si="44"/>
        <v>#DIV/0!</v>
      </c>
    </row>
    <row r="167" spans="1:7" ht="11.25" hidden="1" customHeight="1" x14ac:dyDescent="0.3">
      <c r="A167" s="93" t="s">
        <v>329</v>
      </c>
      <c r="B167" s="76" t="s">
        <v>404</v>
      </c>
      <c r="C167" s="77"/>
      <c r="D167" s="95"/>
      <c r="E167" s="95"/>
      <c r="F167" s="78"/>
      <c r="G167" s="59" t="e">
        <f t="shared" si="44"/>
        <v>#DIV/0!</v>
      </c>
    </row>
    <row r="168" spans="1:7" ht="10.5" hidden="1" customHeight="1" x14ac:dyDescent="0.3">
      <c r="A168" s="73" t="s">
        <v>147</v>
      </c>
      <c r="B168" s="81" t="s">
        <v>405</v>
      </c>
      <c r="C168" s="82">
        <v>200</v>
      </c>
      <c r="D168" s="83"/>
      <c r="E168" s="83"/>
      <c r="F168" s="83"/>
      <c r="G168" s="59" t="e">
        <f t="shared" si="44"/>
        <v>#DIV/0!</v>
      </c>
    </row>
    <row r="169" spans="1:7" ht="13.5" hidden="1" customHeight="1" x14ac:dyDescent="0.3">
      <c r="A169" s="84" t="s">
        <v>149</v>
      </c>
      <c r="B169" s="89" t="s">
        <v>406</v>
      </c>
      <c r="C169" s="90">
        <v>240</v>
      </c>
      <c r="D169" s="91"/>
      <c r="E169" s="91"/>
      <c r="F169" s="91"/>
      <c r="G169" s="59" t="e">
        <f t="shared" si="44"/>
        <v>#DIV/0!</v>
      </c>
    </row>
    <row r="170" spans="1:7" ht="21.6" customHeight="1" x14ac:dyDescent="0.3">
      <c r="A170" s="242" t="s">
        <v>333</v>
      </c>
      <c r="B170" s="243"/>
      <c r="C170" s="244"/>
      <c r="D170" s="54">
        <f>D67+D12</f>
        <v>4627639.25</v>
      </c>
      <c r="E170" s="54">
        <f>E67+E12+E43</f>
        <v>8194913.9199999999</v>
      </c>
      <c r="F170" s="54">
        <f>F67+F12+F43</f>
        <v>1328487.5</v>
      </c>
      <c r="G170" s="59">
        <f t="shared" si="44"/>
        <v>16.211122080950425</v>
      </c>
    </row>
    <row r="171" spans="1:7" x14ac:dyDescent="0.3">
      <c r="A171" s="151"/>
      <c r="B171" s="152"/>
      <c r="C171" s="153"/>
      <c r="D171" s="153"/>
      <c r="E171" s="153"/>
      <c r="F171" s="154"/>
    </row>
    <row r="172" spans="1:7" x14ac:dyDescent="0.3">
      <c r="A172" s="155"/>
      <c r="B172" s="156"/>
      <c r="C172" s="157"/>
      <c r="D172" s="157"/>
      <c r="E172" s="157"/>
      <c r="F172" s="158"/>
    </row>
    <row r="173" spans="1:7" x14ac:dyDescent="0.3">
      <c r="A173" s="155"/>
      <c r="B173" s="156"/>
      <c r="C173" s="157"/>
      <c r="D173" s="157"/>
      <c r="E173" s="157"/>
      <c r="F173" s="158"/>
    </row>
    <row r="174" spans="1:7" x14ac:dyDescent="0.3">
      <c r="A174" s="155"/>
      <c r="B174" s="156"/>
      <c r="C174" s="157"/>
      <c r="D174" s="157"/>
      <c r="E174" s="157"/>
      <c r="F174" s="158"/>
    </row>
    <row r="175" spans="1:7" x14ac:dyDescent="0.3">
      <c r="A175" s="155"/>
      <c r="B175" s="156"/>
      <c r="C175" s="157"/>
      <c r="D175" s="157"/>
      <c r="E175" s="157"/>
      <c r="F175" s="158"/>
    </row>
    <row r="176" spans="1:7" x14ac:dyDescent="0.3">
      <c r="A176" s="159"/>
      <c r="B176" s="160"/>
      <c r="C176" s="161"/>
      <c r="D176" s="161"/>
      <c r="E176" s="161"/>
      <c r="F176" s="162"/>
    </row>
  </sheetData>
  <mergeCells count="13">
    <mergeCell ref="A170:C170"/>
    <mergeCell ref="A8:F9"/>
    <mergeCell ref="A7:F7"/>
    <mergeCell ref="A10:A11"/>
    <mergeCell ref="B10:B11"/>
    <mergeCell ref="C10:C11"/>
    <mergeCell ref="D10:F10"/>
    <mergeCell ref="G10:G11"/>
    <mergeCell ref="D1:F1"/>
    <mergeCell ref="D2:F2"/>
    <mergeCell ref="D5:F5"/>
    <mergeCell ref="C3:F3"/>
    <mergeCell ref="C4:F4"/>
  </mergeCells>
  <pageMargins left="0.70866141732283505" right="0.31496062992126" top="0.47244094488188998" bottom="0.47244094488188998" header="0.31496062992126" footer="0.31496062992126"/>
  <pageSetup paperSize="9" scale="85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3743705557422"/>
  </sheetPr>
  <dimension ref="A1:G47"/>
  <sheetViews>
    <sheetView zoomScaleSheetLayoutView="108" workbookViewId="0">
      <selection activeCell="D5" sqref="D5:G5"/>
    </sheetView>
  </sheetViews>
  <sheetFormatPr defaultColWidth="9.109375" defaultRowHeight="15.6" customHeight="1" x14ac:dyDescent="0.3"/>
  <cols>
    <col min="1" max="1" width="48.109375" style="176" customWidth="1"/>
    <col min="2" max="2" width="6.5546875" style="177" customWidth="1"/>
    <col min="3" max="3" width="6.109375" style="176" customWidth="1"/>
    <col min="4" max="4" width="11.44140625" style="176" customWidth="1"/>
    <col min="5" max="6" width="11.88671875" style="176" customWidth="1"/>
    <col min="7" max="7" width="7.5546875" style="176" customWidth="1"/>
    <col min="8" max="8" width="12" style="176" customWidth="1"/>
    <col min="9" max="16384" width="9.109375" style="176"/>
  </cols>
  <sheetData>
    <row r="1" spans="1:7" ht="14.4" customHeight="1" x14ac:dyDescent="0.3">
      <c r="B1" s="163"/>
      <c r="C1" s="164"/>
      <c r="D1" s="234" t="s">
        <v>407</v>
      </c>
      <c r="E1" s="234"/>
      <c r="F1" s="234"/>
    </row>
    <row r="2" spans="1:7" ht="15.75" customHeight="1" x14ac:dyDescent="0.3">
      <c r="B2" s="163"/>
      <c r="C2" s="164"/>
      <c r="D2" s="229" t="s">
        <v>94</v>
      </c>
      <c r="E2" s="229"/>
      <c r="F2" s="229"/>
      <c r="G2" s="229"/>
    </row>
    <row r="3" spans="1:7" ht="16.5" customHeight="1" x14ac:dyDescent="0.3">
      <c r="B3" s="42"/>
      <c r="C3" s="229" t="s">
        <v>408</v>
      </c>
      <c r="D3" s="229"/>
      <c r="E3" s="229"/>
      <c r="F3" s="229"/>
      <c r="G3" s="229"/>
    </row>
    <row r="4" spans="1:7" ht="29.25" customHeight="1" x14ac:dyDescent="0.3">
      <c r="B4" s="42"/>
      <c r="C4" s="229" t="s">
        <v>96</v>
      </c>
      <c r="D4" s="229"/>
      <c r="E4" s="229"/>
      <c r="F4" s="229"/>
      <c r="G4" s="229"/>
    </row>
    <row r="5" spans="1:7" x14ac:dyDescent="0.3">
      <c r="B5" s="42"/>
      <c r="C5" s="41"/>
      <c r="D5" s="230" t="s">
        <v>455</v>
      </c>
      <c r="E5" s="230"/>
      <c r="F5" s="230"/>
      <c r="G5" s="230"/>
    </row>
    <row r="6" spans="1:7" ht="6.75" customHeight="1" x14ac:dyDescent="0.3">
      <c r="B6" s="42"/>
      <c r="C6" s="41"/>
      <c r="D6" s="45"/>
      <c r="E6" s="45"/>
      <c r="F6" s="45"/>
    </row>
    <row r="7" spans="1:7" ht="31.5" customHeight="1" x14ac:dyDescent="0.3">
      <c r="A7" s="237" t="s">
        <v>409</v>
      </c>
      <c r="B7" s="237"/>
      <c r="C7" s="237"/>
      <c r="D7" s="237"/>
      <c r="E7" s="237"/>
      <c r="F7" s="237"/>
      <c r="G7" s="237"/>
    </row>
    <row r="8" spans="1:7" ht="18" hidden="1" customHeight="1" x14ac:dyDescent="0.3">
      <c r="A8" s="241" t="s">
        <v>410</v>
      </c>
      <c r="B8" s="241"/>
      <c r="C8" s="241"/>
      <c r="D8" s="241"/>
      <c r="E8" s="241"/>
      <c r="F8" s="241"/>
    </row>
    <row r="9" spans="1:7" ht="17.25" customHeight="1" x14ac:dyDescent="0.3">
      <c r="A9" s="238" t="s">
        <v>411</v>
      </c>
      <c r="B9" s="240" t="s">
        <v>412</v>
      </c>
      <c r="C9" s="238" t="s">
        <v>123</v>
      </c>
      <c r="D9" s="239" t="s">
        <v>116</v>
      </c>
      <c r="E9" s="239"/>
      <c r="F9" s="239"/>
      <c r="G9" s="252" t="s">
        <v>101</v>
      </c>
    </row>
    <row r="10" spans="1:7" ht="38.25" customHeight="1" x14ac:dyDescent="0.3">
      <c r="A10" s="238"/>
      <c r="B10" s="240"/>
      <c r="C10" s="238"/>
      <c r="D10" s="46" t="s">
        <v>126</v>
      </c>
      <c r="E10" s="46" t="s">
        <v>99</v>
      </c>
      <c r="F10" s="46" t="s">
        <v>100</v>
      </c>
      <c r="G10" s="252"/>
    </row>
    <row r="11" spans="1:7" ht="18.75" customHeight="1" x14ac:dyDescent="0.3">
      <c r="A11" s="165" t="s">
        <v>128</v>
      </c>
      <c r="B11" s="47" t="s">
        <v>129</v>
      </c>
      <c r="C11" s="47" t="s">
        <v>130</v>
      </c>
      <c r="D11" s="166">
        <f>D12+D14+D15+D16+D17</f>
        <v>3873566.9</v>
      </c>
      <c r="E11" s="166">
        <f t="shared" ref="E11:F11" si="0">E12+E14+E15+E16+E17</f>
        <v>3873566.9</v>
      </c>
      <c r="F11" s="166">
        <f t="shared" si="0"/>
        <v>854894.64999999991</v>
      </c>
      <c r="G11" s="59">
        <f>F11/E11*100</f>
        <v>22.069959602349968</v>
      </c>
    </row>
    <row r="12" spans="1:7" ht="48.6" customHeight="1" x14ac:dyDescent="0.3">
      <c r="A12" s="167" t="s">
        <v>413</v>
      </c>
      <c r="B12" s="50" t="s">
        <v>414</v>
      </c>
      <c r="C12" s="50" t="s">
        <v>415</v>
      </c>
      <c r="D12" s="166">
        <v>934275</v>
      </c>
      <c r="E12" s="166">
        <v>934275</v>
      </c>
      <c r="F12" s="166">
        <v>211742.8</v>
      </c>
      <c r="G12" s="59">
        <f t="shared" ref="G12:G39" si="1">F12/E12*100</f>
        <v>22.663862353161541</v>
      </c>
    </row>
    <row r="13" spans="1:7" ht="47.4" hidden="1" customHeight="1" x14ac:dyDescent="0.3">
      <c r="A13" s="167" t="s">
        <v>416</v>
      </c>
      <c r="B13" s="50" t="s">
        <v>129</v>
      </c>
      <c r="C13" s="50" t="s">
        <v>151</v>
      </c>
      <c r="D13" s="166"/>
      <c r="E13" s="166"/>
      <c r="F13" s="166"/>
      <c r="G13" s="59" t="e">
        <f t="shared" si="1"/>
        <v>#DIV/0!</v>
      </c>
    </row>
    <row r="14" spans="1:7" ht="62.1" customHeight="1" x14ac:dyDescent="0.3">
      <c r="A14" s="167" t="s">
        <v>153</v>
      </c>
      <c r="B14" s="50" t="s">
        <v>129</v>
      </c>
      <c r="C14" s="50" t="s">
        <v>144</v>
      </c>
      <c r="D14" s="166">
        <v>2719058.9</v>
      </c>
      <c r="E14" s="166">
        <v>2719058.9</v>
      </c>
      <c r="F14" s="166">
        <v>590890.06999999995</v>
      </c>
      <c r="G14" s="59">
        <f t="shared" si="1"/>
        <v>21.731418543379107</v>
      </c>
    </row>
    <row r="15" spans="1:7" ht="51.6" customHeight="1" x14ac:dyDescent="0.3">
      <c r="A15" s="167" t="s">
        <v>174</v>
      </c>
      <c r="B15" s="50" t="s">
        <v>129</v>
      </c>
      <c r="C15" s="50" t="s">
        <v>175</v>
      </c>
      <c r="D15" s="166">
        <v>65233</v>
      </c>
      <c r="E15" s="166">
        <v>65233</v>
      </c>
      <c r="F15" s="166">
        <v>31617</v>
      </c>
      <c r="G15" s="59">
        <f t="shared" si="1"/>
        <v>48.467800039857131</v>
      </c>
    </row>
    <row r="16" spans="1:7" ht="18" customHeight="1" x14ac:dyDescent="0.3">
      <c r="A16" s="167" t="s">
        <v>184</v>
      </c>
      <c r="B16" s="50" t="s">
        <v>129</v>
      </c>
      <c r="C16" s="50">
        <v>11</v>
      </c>
      <c r="D16" s="166">
        <v>20000</v>
      </c>
      <c r="E16" s="166">
        <v>20000</v>
      </c>
      <c r="F16" s="166">
        <v>0</v>
      </c>
      <c r="G16" s="168">
        <f t="shared" si="1"/>
        <v>0</v>
      </c>
    </row>
    <row r="17" spans="1:7" ht="17.25" customHeight="1" x14ac:dyDescent="0.3">
      <c r="A17" s="167" t="s">
        <v>191</v>
      </c>
      <c r="B17" s="50" t="s">
        <v>129</v>
      </c>
      <c r="C17" s="50">
        <v>13</v>
      </c>
      <c r="D17" s="166">
        <v>135000</v>
      </c>
      <c r="E17" s="166">
        <v>135000</v>
      </c>
      <c r="F17" s="166">
        <v>20644.78</v>
      </c>
      <c r="G17" s="168">
        <f t="shared" si="1"/>
        <v>15.292429629629629</v>
      </c>
    </row>
    <row r="18" spans="1:7" ht="20.25" customHeight="1" x14ac:dyDescent="0.3">
      <c r="A18" s="167" t="s">
        <v>197</v>
      </c>
      <c r="B18" s="50" t="s">
        <v>132</v>
      </c>
      <c r="C18" s="50" t="s">
        <v>130</v>
      </c>
      <c r="D18" s="166">
        <f>D19</f>
        <v>215472.35</v>
      </c>
      <c r="E18" s="166">
        <f t="shared" ref="E18:F18" si="2">E19</f>
        <v>222747.02</v>
      </c>
      <c r="F18" s="166">
        <f t="shared" si="2"/>
        <v>33721.79</v>
      </c>
      <c r="G18" s="168">
        <f t="shared" si="1"/>
        <v>15.139053263204151</v>
      </c>
    </row>
    <row r="19" spans="1:7" ht="20.25" customHeight="1" x14ac:dyDescent="0.3">
      <c r="A19" s="167" t="s">
        <v>198</v>
      </c>
      <c r="B19" s="50" t="s">
        <v>132</v>
      </c>
      <c r="C19" s="50" t="s">
        <v>151</v>
      </c>
      <c r="D19" s="166">
        <v>215472.35</v>
      </c>
      <c r="E19" s="166">
        <v>222747.02</v>
      </c>
      <c r="F19" s="166">
        <v>33721.79</v>
      </c>
      <c r="G19" s="168">
        <f t="shared" si="1"/>
        <v>15.139053263204151</v>
      </c>
    </row>
    <row r="20" spans="1:7" ht="28.5" customHeight="1" x14ac:dyDescent="0.3">
      <c r="A20" s="167" t="s">
        <v>204</v>
      </c>
      <c r="B20" s="50" t="s">
        <v>151</v>
      </c>
      <c r="C20" s="50" t="s">
        <v>130</v>
      </c>
      <c r="D20" s="166">
        <f>D21</f>
        <v>40000</v>
      </c>
      <c r="E20" s="166">
        <f t="shared" ref="E20:F20" si="3">E21</f>
        <v>50000</v>
      </c>
      <c r="F20" s="166">
        <f t="shared" si="3"/>
        <v>0</v>
      </c>
      <c r="G20" s="168">
        <f t="shared" si="1"/>
        <v>0</v>
      </c>
    </row>
    <row r="21" spans="1:7" ht="47.1" customHeight="1" x14ac:dyDescent="0.3">
      <c r="A21" s="167" t="s">
        <v>205</v>
      </c>
      <c r="B21" s="50" t="s">
        <v>151</v>
      </c>
      <c r="C21" s="50">
        <v>10</v>
      </c>
      <c r="D21" s="166">
        <v>40000</v>
      </c>
      <c r="E21" s="166">
        <v>50000</v>
      </c>
      <c r="F21" s="166">
        <v>0</v>
      </c>
      <c r="G21" s="168">
        <f t="shared" si="1"/>
        <v>0</v>
      </c>
    </row>
    <row r="22" spans="1:7" ht="28.5" customHeight="1" x14ac:dyDescent="0.3">
      <c r="A22" s="167" t="s">
        <v>417</v>
      </c>
      <c r="B22" s="50" t="s">
        <v>175</v>
      </c>
      <c r="C22" s="50" t="s">
        <v>130</v>
      </c>
      <c r="D22" s="166">
        <v>0</v>
      </c>
      <c r="E22" s="166">
        <f>E23</f>
        <v>100000</v>
      </c>
      <c r="F22" s="166">
        <v>0</v>
      </c>
      <c r="G22" s="168">
        <v>0</v>
      </c>
    </row>
    <row r="23" spans="1:7" ht="28.5" customHeight="1" x14ac:dyDescent="0.3">
      <c r="A23" s="167" t="s">
        <v>418</v>
      </c>
      <c r="B23" s="50" t="s">
        <v>175</v>
      </c>
      <c r="C23" s="50" t="s">
        <v>236</v>
      </c>
      <c r="D23" s="166">
        <v>0</v>
      </c>
      <c r="E23" s="166">
        <v>100000</v>
      </c>
      <c r="F23" s="166">
        <v>0</v>
      </c>
      <c r="G23" s="168">
        <v>0</v>
      </c>
    </row>
    <row r="24" spans="1:7" ht="27" customHeight="1" x14ac:dyDescent="0.3">
      <c r="A24" s="48" t="s">
        <v>218</v>
      </c>
      <c r="B24" s="47" t="s">
        <v>144</v>
      </c>
      <c r="C24" s="47" t="s">
        <v>130</v>
      </c>
      <c r="D24" s="166">
        <f>D25+D26</f>
        <v>0</v>
      </c>
      <c r="E24" s="166">
        <f t="shared" ref="E24:F24" si="4">E25+E26</f>
        <v>3110000</v>
      </c>
      <c r="F24" s="166">
        <f t="shared" si="4"/>
        <v>381950</v>
      </c>
      <c r="G24" s="168">
        <f t="shared" si="1"/>
        <v>12.281350482315112</v>
      </c>
    </row>
    <row r="25" spans="1:7" ht="20.100000000000001" customHeight="1" x14ac:dyDescent="0.3">
      <c r="A25" s="48" t="s">
        <v>219</v>
      </c>
      <c r="B25" s="47" t="s">
        <v>144</v>
      </c>
      <c r="C25" s="47" t="s">
        <v>220</v>
      </c>
      <c r="D25" s="166">
        <v>0</v>
      </c>
      <c r="E25" s="166">
        <v>3100000</v>
      </c>
      <c r="F25" s="166">
        <v>371950</v>
      </c>
      <c r="G25" s="168">
        <f t="shared" si="1"/>
        <v>11.998387096774193</v>
      </c>
    </row>
    <row r="26" spans="1:7" ht="27" customHeight="1" x14ac:dyDescent="0.3">
      <c r="A26" s="48" t="s">
        <v>230</v>
      </c>
      <c r="B26" s="47" t="s">
        <v>144</v>
      </c>
      <c r="C26" s="47" t="s">
        <v>231</v>
      </c>
      <c r="D26" s="166">
        <v>0</v>
      </c>
      <c r="E26" s="166">
        <v>10000</v>
      </c>
      <c r="F26" s="166">
        <v>10000</v>
      </c>
      <c r="G26" s="168">
        <f t="shared" si="1"/>
        <v>100</v>
      </c>
    </row>
    <row r="27" spans="1:7" ht="23.4" customHeight="1" x14ac:dyDescent="0.3">
      <c r="A27" s="48" t="s">
        <v>235</v>
      </c>
      <c r="B27" s="47" t="s">
        <v>236</v>
      </c>
      <c r="C27" s="47" t="s">
        <v>130</v>
      </c>
      <c r="D27" s="166">
        <f>D30</f>
        <v>450600</v>
      </c>
      <c r="E27" s="166">
        <f>E30</f>
        <v>790600</v>
      </c>
      <c r="F27" s="166">
        <f t="shared" ref="F27" si="5">F30</f>
        <v>46038.06</v>
      </c>
      <c r="G27" s="168">
        <f t="shared" si="1"/>
        <v>5.8231798633948895</v>
      </c>
    </row>
    <row r="28" spans="1:7" ht="20.100000000000001" hidden="1" customHeight="1" x14ac:dyDescent="0.3">
      <c r="A28" s="48" t="s">
        <v>237</v>
      </c>
      <c r="B28" s="47" t="s">
        <v>236</v>
      </c>
      <c r="C28" s="47" t="s">
        <v>129</v>
      </c>
      <c r="D28" s="166"/>
      <c r="E28" s="166"/>
      <c r="F28" s="166"/>
      <c r="G28" s="168" t="e">
        <f t="shared" si="1"/>
        <v>#DIV/0!</v>
      </c>
    </row>
    <row r="29" spans="1:7" ht="20.100000000000001" hidden="1" customHeight="1" x14ac:dyDescent="0.3">
      <c r="A29" s="48" t="s">
        <v>252</v>
      </c>
      <c r="B29" s="56" t="s">
        <v>236</v>
      </c>
      <c r="C29" s="56" t="s">
        <v>132</v>
      </c>
      <c r="D29" s="166"/>
      <c r="E29" s="166"/>
      <c r="F29" s="166"/>
      <c r="G29" s="168" t="e">
        <f t="shared" si="1"/>
        <v>#DIV/0!</v>
      </c>
    </row>
    <row r="30" spans="1:7" ht="21.6" customHeight="1" x14ac:dyDescent="0.3">
      <c r="A30" s="165" t="s">
        <v>262</v>
      </c>
      <c r="B30" s="56" t="s">
        <v>236</v>
      </c>
      <c r="C30" s="56" t="s">
        <v>151</v>
      </c>
      <c r="D30" s="166">
        <v>450600</v>
      </c>
      <c r="E30" s="166">
        <v>790600</v>
      </c>
      <c r="F30" s="166">
        <v>46038.06</v>
      </c>
      <c r="G30" s="168">
        <f t="shared" si="1"/>
        <v>5.8231798633948895</v>
      </c>
    </row>
    <row r="31" spans="1:7" ht="22.5" hidden="1" customHeight="1" x14ac:dyDescent="0.3">
      <c r="A31" s="48" t="s">
        <v>288</v>
      </c>
      <c r="B31" s="47" t="s">
        <v>289</v>
      </c>
      <c r="C31" s="47" t="s">
        <v>130</v>
      </c>
      <c r="D31" s="166" t="s">
        <v>419</v>
      </c>
      <c r="E31" s="169" t="s">
        <v>420</v>
      </c>
      <c r="F31" s="169" t="s">
        <v>420</v>
      </c>
      <c r="G31" s="168" t="e">
        <f t="shared" si="1"/>
        <v>#VALUE!</v>
      </c>
    </row>
    <row r="32" spans="1:7" ht="20.399999999999999" hidden="1" customHeight="1" x14ac:dyDescent="0.3">
      <c r="A32" s="48" t="s">
        <v>290</v>
      </c>
      <c r="B32" s="47" t="s">
        <v>289</v>
      </c>
      <c r="C32" s="47" t="s">
        <v>129</v>
      </c>
      <c r="D32" s="166"/>
      <c r="E32" s="166"/>
      <c r="F32" s="166"/>
      <c r="G32" s="168" t="e">
        <f t="shared" si="1"/>
        <v>#DIV/0!</v>
      </c>
    </row>
    <row r="33" spans="1:7" ht="20.399999999999999" hidden="1" customHeight="1" x14ac:dyDescent="0.3">
      <c r="A33" s="66" t="s">
        <v>296</v>
      </c>
      <c r="B33" s="47" t="s">
        <v>297</v>
      </c>
      <c r="C33" s="47" t="s">
        <v>130</v>
      </c>
      <c r="D33" s="166" t="s">
        <v>419</v>
      </c>
      <c r="E33" s="169" t="s">
        <v>420</v>
      </c>
      <c r="F33" s="169" t="s">
        <v>420</v>
      </c>
      <c r="G33" s="168" t="e">
        <f t="shared" si="1"/>
        <v>#VALUE!</v>
      </c>
    </row>
    <row r="34" spans="1:7" ht="20.399999999999999" hidden="1" customHeight="1" x14ac:dyDescent="0.3">
      <c r="A34" s="66" t="s">
        <v>298</v>
      </c>
      <c r="B34" s="47" t="s">
        <v>297</v>
      </c>
      <c r="C34" s="47" t="s">
        <v>129</v>
      </c>
      <c r="D34" s="166"/>
      <c r="E34" s="166"/>
      <c r="F34" s="166"/>
      <c r="G34" s="168" t="e">
        <f t="shared" si="1"/>
        <v>#DIV/0!</v>
      </c>
    </row>
    <row r="35" spans="1:7" ht="20.399999999999999" customHeight="1" x14ac:dyDescent="0.3">
      <c r="A35" s="48" t="s">
        <v>317</v>
      </c>
      <c r="B35" s="47" t="s">
        <v>206</v>
      </c>
      <c r="C35" s="47" t="s">
        <v>130</v>
      </c>
      <c r="D35" s="166">
        <f>D36</f>
        <v>48000</v>
      </c>
      <c r="E35" s="166">
        <f>E36</f>
        <v>48000</v>
      </c>
      <c r="F35" s="166">
        <f t="shared" ref="F35" si="6">F36</f>
        <v>11883</v>
      </c>
      <c r="G35" s="168">
        <f t="shared" si="1"/>
        <v>24.756249999999998</v>
      </c>
    </row>
    <row r="36" spans="1:7" ht="21.6" customHeight="1" x14ac:dyDescent="0.3">
      <c r="A36" s="48" t="s">
        <v>318</v>
      </c>
      <c r="B36" s="56" t="s">
        <v>206</v>
      </c>
      <c r="C36" s="56" t="s">
        <v>129</v>
      </c>
      <c r="D36" s="130">
        <v>48000</v>
      </c>
      <c r="E36" s="130">
        <v>48000</v>
      </c>
      <c r="F36" s="130">
        <v>11883</v>
      </c>
      <c r="G36" s="168">
        <f t="shared" si="1"/>
        <v>24.756249999999998</v>
      </c>
    </row>
    <row r="37" spans="1:7" hidden="1" x14ac:dyDescent="0.3">
      <c r="A37" s="48" t="s">
        <v>421</v>
      </c>
      <c r="B37" s="56" t="s">
        <v>130</v>
      </c>
      <c r="C37" s="56" t="s">
        <v>130</v>
      </c>
      <c r="D37" s="166">
        <v>0</v>
      </c>
      <c r="E37" s="169">
        <v>0</v>
      </c>
      <c r="F37" s="169">
        <v>0</v>
      </c>
      <c r="G37" s="168" t="e">
        <f t="shared" si="1"/>
        <v>#DIV/0!</v>
      </c>
    </row>
    <row r="38" spans="1:7" ht="21.9" hidden="1" customHeight="1" x14ac:dyDescent="0.3">
      <c r="A38" s="48" t="s">
        <v>326</v>
      </c>
      <c r="B38" s="56" t="s">
        <v>185</v>
      </c>
      <c r="C38" s="56" t="s">
        <v>132</v>
      </c>
      <c r="D38" s="130"/>
      <c r="E38" s="130"/>
      <c r="F38" s="130"/>
      <c r="G38" s="168" t="e">
        <f t="shared" si="1"/>
        <v>#DIV/0!</v>
      </c>
    </row>
    <row r="39" spans="1:7" ht="24.9" customHeight="1" x14ac:dyDescent="0.3">
      <c r="A39" s="253" t="s">
        <v>333</v>
      </c>
      <c r="B39" s="253"/>
      <c r="C39" s="253"/>
      <c r="D39" s="166">
        <f>D35+D27+D20+D11+D18</f>
        <v>4627639.25</v>
      </c>
      <c r="E39" s="166">
        <f>E35+E27+E20+E11+E18+E37+E24+E22</f>
        <v>8194913.9199999999</v>
      </c>
      <c r="F39" s="166">
        <f>F35+F27+F20+F11+F18+F37+F24</f>
        <v>1328487.5</v>
      </c>
      <c r="G39" s="168">
        <f t="shared" si="1"/>
        <v>16.211122080950425</v>
      </c>
    </row>
    <row r="40" spans="1:7" x14ac:dyDescent="0.3">
      <c r="A40" s="43"/>
      <c r="B40" s="170"/>
      <c r="C40" s="171"/>
      <c r="D40" s="171"/>
      <c r="E40" s="171"/>
      <c r="F40" s="171"/>
      <c r="G40" s="171"/>
    </row>
    <row r="41" spans="1:7" x14ac:dyDescent="0.3">
      <c r="A41" s="171"/>
      <c r="B41" s="170"/>
      <c r="C41" s="171"/>
      <c r="D41" s="171"/>
      <c r="E41" s="171"/>
      <c r="F41" s="172"/>
      <c r="G41" s="171"/>
    </row>
    <row r="42" spans="1:7" x14ac:dyDescent="0.3">
      <c r="F42" s="173"/>
    </row>
    <row r="43" spans="1:7" x14ac:dyDescent="0.3">
      <c r="A43" s="174"/>
    </row>
    <row r="44" spans="1:7" x14ac:dyDescent="0.3">
      <c r="F44" s="173"/>
    </row>
    <row r="47" spans="1:7" x14ac:dyDescent="0.3">
      <c r="D47" s="175"/>
      <c r="E47" s="175"/>
    </row>
  </sheetData>
  <mergeCells count="13">
    <mergeCell ref="D1:F1"/>
    <mergeCell ref="D2:G2"/>
    <mergeCell ref="C3:G3"/>
    <mergeCell ref="C4:G4"/>
    <mergeCell ref="D5:G5"/>
    <mergeCell ref="A8:F8"/>
    <mergeCell ref="A7:G7"/>
    <mergeCell ref="G9:G10"/>
    <mergeCell ref="A39:C39"/>
    <mergeCell ref="A9:A10"/>
    <mergeCell ref="B9:B10"/>
    <mergeCell ref="C9:C10"/>
    <mergeCell ref="D9:F9"/>
  </mergeCells>
  <pageMargins left="1.0629921259842501" right="0.196850393700787" top="0.39370078740157499" bottom="0.39370078740157499" header="0.31496062992126" footer="0.31496062992126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view="pageBreakPreview" zoomScaleNormal="100" zoomScaleSheetLayoutView="100" workbookViewId="0">
      <selection activeCell="C5" sqref="C5:E5"/>
    </sheetView>
  </sheetViews>
  <sheetFormatPr defaultColWidth="11.109375" defaultRowHeight="31.5" customHeight="1" x14ac:dyDescent="0.25"/>
  <cols>
    <col min="1" max="1" width="47.5546875" style="219" customWidth="1"/>
    <col min="2" max="2" width="25.33203125" style="219" customWidth="1"/>
    <col min="3" max="3" width="11.6640625" style="219" customWidth="1"/>
    <col min="4" max="4" width="11.109375" style="219" customWidth="1"/>
    <col min="5" max="5" width="12" style="219" customWidth="1"/>
    <col min="6" max="16384" width="11.109375" style="220"/>
  </cols>
  <sheetData>
    <row r="1" spans="1:5" ht="18" customHeight="1" x14ac:dyDescent="0.3">
      <c r="A1" s="178"/>
      <c r="B1" s="179"/>
      <c r="C1" s="229" t="s">
        <v>422</v>
      </c>
      <c r="D1" s="229"/>
      <c r="E1" s="229"/>
    </row>
    <row r="2" spans="1:5" ht="15" customHeight="1" x14ac:dyDescent="0.3">
      <c r="A2" s="178"/>
      <c r="B2" s="229" t="s">
        <v>94</v>
      </c>
      <c r="C2" s="229"/>
      <c r="D2" s="229"/>
      <c r="E2" s="229"/>
    </row>
    <row r="3" spans="1:5" ht="16.5" customHeight="1" x14ac:dyDescent="0.3">
      <c r="A3" s="178"/>
      <c r="B3" s="229" t="s">
        <v>408</v>
      </c>
      <c r="C3" s="229"/>
      <c r="D3" s="229"/>
      <c r="E3" s="229"/>
    </row>
    <row r="4" spans="1:5" ht="16.5" customHeight="1" x14ac:dyDescent="0.3">
      <c r="A4" s="178"/>
      <c r="B4" s="229" t="s">
        <v>96</v>
      </c>
      <c r="C4" s="229"/>
      <c r="D4" s="229"/>
      <c r="E4" s="229"/>
    </row>
    <row r="5" spans="1:5" ht="15.6" customHeight="1" x14ac:dyDescent="0.3">
      <c r="A5" s="178"/>
      <c r="B5" s="180"/>
      <c r="C5" s="230" t="s">
        <v>455</v>
      </c>
      <c r="D5" s="230"/>
      <c r="E5" s="230"/>
    </row>
    <row r="6" spans="1:5" ht="0.75" customHeight="1" x14ac:dyDescent="0.3">
      <c r="A6" s="178"/>
      <c r="B6" s="180"/>
      <c r="C6" s="181"/>
      <c r="D6" s="181"/>
      <c r="E6" s="181"/>
    </row>
    <row r="7" spans="1:5" ht="39.75" customHeight="1" x14ac:dyDescent="0.25">
      <c r="A7" s="231" t="s">
        <v>423</v>
      </c>
      <c r="B7" s="231"/>
      <c r="C7" s="231"/>
      <c r="D7" s="231"/>
      <c r="E7" s="231"/>
    </row>
    <row r="8" spans="1:5" ht="48.9" hidden="1" customHeight="1" x14ac:dyDescent="0.3">
      <c r="A8" s="257" t="s">
        <v>424</v>
      </c>
      <c r="B8" s="257"/>
      <c r="C8" s="257"/>
      <c r="D8" s="257"/>
      <c r="E8" s="257"/>
    </row>
    <row r="9" spans="1:5" ht="24" customHeight="1" x14ac:dyDescent="0.25">
      <c r="A9" s="254" t="s">
        <v>425</v>
      </c>
      <c r="B9" s="255" t="s">
        <v>11</v>
      </c>
      <c r="C9" s="254" t="s">
        <v>116</v>
      </c>
      <c r="D9" s="254"/>
      <c r="E9" s="256"/>
    </row>
    <row r="10" spans="1:5" ht="33" customHeight="1" x14ac:dyDescent="0.25">
      <c r="A10" s="254"/>
      <c r="B10" s="255"/>
      <c r="C10" s="183" t="s">
        <v>126</v>
      </c>
      <c r="D10" s="183" t="s">
        <v>99</v>
      </c>
      <c r="E10" s="184" t="s">
        <v>100</v>
      </c>
    </row>
    <row r="11" spans="1:5" s="185" customFormat="1" ht="31.5" hidden="1" customHeight="1" x14ac:dyDescent="0.3">
      <c r="A11" s="186" t="s">
        <v>426</v>
      </c>
      <c r="B11" s="182" t="s">
        <v>427</v>
      </c>
      <c r="C11" s="187" t="s">
        <v>420</v>
      </c>
      <c r="D11" s="187" t="s">
        <v>420</v>
      </c>
      <c r="E11" s="188" t="s">
        <v>420</v>
      </c>
    </row>
    <row r="12" spans="1:5" s="189" customFormat="1" ht="31.5" hidden="1" customHeight="1" x14ac:dyDescent="0.25">
      <c r="A12" s="190" t="s">
        <v>428</v>
      </c>
      <c r="B12" s="191" t="s">
        <v>429</v>
      </c>
      <c r="C12" s="192"/>
      <c r="D12" s="192"/>
      <c r="E12" s="193"/>
    </row>
    <row r="13" spans="1:5" s="189" customFormat="1" ht="46.5" hidden="1" customHeight="1" x14ac:dyDescent="0.25">
      <c r="A13" s="194" t="s">
        <v>430</v>
      </c>
      <c r="B13" s="195" t="s">
        <v>431</v>
      </c>
      <c r="C13" s="196"/>
      <c r="D13" s="196"/>
      <c r="E13" s="197"/>
    </row>
    <row r="14" spans="1:5" s="189" customFormat="1" ht="41.4" hidden="1" customHeight="1" x14ac:dyDescent="0.25">
      <c r="A14" s="198" t="s">
        <v>432</v>
      </c>
      <c r="B14" s="195" t="s">
        <v>433</v>
      </c>
      <c r="C14" s="196"/>
      <c r="D14" s="196"/>
      <c r="E14" s="197"/>
    </row>
    <row r="15" spans="1:5" s="189" customFormat="1" ht="49.5" hidden="1" customHeight="1" x14ac:dyDescent="0.25">
      <c r="A15" s="199" t="s">
        <v>434</v>
      </c>
      <c r="B15" s="200" t="s">
        <v>435</v>
      </c>
      <c r="C15" s="201"/>
      <c r="D15" s="201"/>
      <c r="E15" s="202"/>
    </row>
    <row r="16" spans="1:5" ht="31.5" customHeight="1" x14ac:dyDescent="0.25">
      <c r="A16" s="186" t="s">
        <v>436</v>
      </c>
      <c r="B16" s="203" t="s">
        <v>437</v>
      </c>
      <c r="C16" s="204">
        <f>C24-(-C17)</f>
        <v>24332.030000000261</v>
      </c>
      <c r="D16" s="204">
        <f>D24-(-D17)</f>
        <v>474332.20000000019</v>
      </c>
      <c r="E16" s="205">
        <f>E24-(-E20)</f>
        <v>-164406.18999999994</v>
      </c>
    </row>
    <row r="17" spans="1:5" ht="24.9" customHeight="1" x14ac:dyDescent="0.25">
      <c r="A17" s="190" t="s">
        <v>438</v>
      </c>
      <c r="B17" s="206" t="s">
        <v>439</v>
      </c>
      <c r="C17" s="207">
        <f t="shared" ref="C17:E19" si="0">C18</f>
        <v>-4603307.22</v>
      </c>
      <c r="D17" s="207">
        <f t="shared" si="0"/>
        <v>-7720581.7199999997</v>
      </c>
      <c r="E17" s="208">
        <f t="shared" si="0"/>
        <v>-1492893.69</v>
      </c>
    </row>
    <row r="18" spans="1:5" ht="20.399999999999999" customHeight="1" x14ac:dyDescent="0.25">
      <c r="A18" s="198" t="s">
        <v>440</v>
      </c>
      <c r="B18" s="209" t="s">
        <v>441</v>
      </c>
      <c r="C18" s="210">
        <f t="shared" si="0"/>
        <v>-4603307.22</v>
      </c>
      <c r="D18" s="210">
        <f t="shared" si="0"/>
        <v>-7720581.7199999997</v>
      </c>
      <c r="E18" s="211">
        <f t="shared" si="0"/>
        <v>-1492893.69</v>
      </c>
    </row>
    <row r="19" spans="1:5" ht="31.5" customHeight="1" x14ac:dyDescent="0.25">
      <c r="A19" s="198" t="s">
        <v>442</v>
      </c>
      <c r="B19" s="209" t="s">
        <v>443</v>
      </c>
      <c r="C19" s="210">
        <f t="shared" si="0"/>
        <v>-4603307.22</v>
      </c>
      <c r="D19" s="210">
        <f t="shared" si="0"/>
        <v>-7720581.7199999997</v>
      </c>
      <c r="E19" s="211">
        <f t="shared" si="0"/>
        <v>-1492893.69</v>
      </c>
    </row>
    <row r="20" spans="1:5" ht="31.5" customHeight="1" x14ac:dyDescent="0.25">
      <c r="A20" s="194" t="s">
        <v>444</v>
      </c>
      <c r="B20" s="209" t="s">
        <v>445</v>
      </c>
      <c r="C20" s="210">
        <v>-4603307.22</v>
      </c>
      <c r="D20" s="210">
        <v>-7720581.7199999997</v>
      </c>
      <c r="E20" s="211">
        <v>-1492893.69</v>
      </c>
    </row>
    <row r="21" spans="1:5" ht="24" customHeight="1" x14ac:dyDescent="0.25">
      <c r="A21" s="198" t="s">
        <v>446</v>
      </c>
      <c r="B21" s="209" t="s">
        <v>447</v>
      </c>
      <c r="C21" s="210">
        <f t="shared" ref="C21:E23" si="1">C22</f>
        <v>4627639.25</v>
      </c>
      <c r="D21" s="210">
        <f t="shared" si="1"/>
        <v>8194913.9199999999</v>
      </c>
      <c r="E21" s="211">
        <f t="shared" si="1"/>
        <v>1328487.5</v>
      </c>
    </row>
    <row r="22" spans="1:5" ht="23.1" customHeight="1" x14ac:dyDescent="0.25">
      <c r="A22" s="198" t="s">
        <v>448</v>
      </c>
      <c r="B22" s="209" t="s">
        <v>449</v>
      </c>
      <c r="C22" s="210">
        <f t="shared" si="1"/>
        <v>4627639.25</v>
      </c>
      <c r="D22" s="210">
        <f t="shared" si="1"/>
        <v>8194913.9199999999</v>
      </c>
      <c r="E22" s="211">
        <f t="shared" si="1"/>
        <v>1328487.5</v>
      </c>
    </row>
    <row r="23" spans="1:5" ht="31.5" customHeight="1" x14ac:dyDescent="0.25">
      <c r="A23" s="198" t="s">
        <v>450</v>
      </c>
      <c r="B23" s="209" t="s">
        <v>451</v>
      </c>
      <c r="C23" s="210">
        <f t="shared" si="1"/>
        <v>4627639.25</v>
      </c>
      <c r="D23" s="210">
        <f t="shared" si="1"/>
        <v>8194913.9199999999</v>
      </c>
      <c r="E23" s="211">
        <f t="shared" si="1"/>
        <v>1328487.5</v>
      </c>
    </row>
    <row r="24" spans="1:5" ht="31.5" customHeight="1" x14ac:dyDescent="0.25">
      <c r="A24" s="199" t="s">
        <v>452</v>
      </c>
      <c r="B24" s="212" t="s">
        <v>453</v>
      </c>
      <c r="C24" s="213">
        <v>4627639.25</v>
      </c>
      <c r="D24" s="213">
        <v>8194913.9199999999</v>
      </c>
      <c r="E24" s="214">
        <v>1328487.5</v>
      </c>
    </row>
    <row r="25" spans="1:5" ht="31.5" customHeight="1" x14ac:dyDescent="0.25">
      <c r="A25" s="215" t="s">
        <v>454</v>
      </c>
      <c r="B25" s="216"/>
      <c r="C25" s="217">
        <f>C16</f>
        <v>24332.030000000261</v>
      </c>
      <c r="D25" s="217">
        <f>D16</f>
        <v>474332.20000000019</v>
      </c>
      <c r="E25" s="218">
        <f>E16</f>
        <v>-164406.18999999994</v>
      </c>
    </row>
  </sheetData>
  <mergeCells count="10">
    <mergeCell ref="B4:E4"/>
    <mergeCell ref="B3:E3"/>
    <mergeCell ref="B2:E2"/>
    <mergeCell ref="C1:E1"/>
    <mergeCell ref="A9:A10"/>
    <mergeCell ref="B9:B10"/>
    <mergeCell ref="C9:E9"/>
    <mergeCell ref="A8:E8"/>
    <mergeCell ref="A7:E7"/>
    <mergeCell ref="C5:E5"/>
  </mergeCells>
  <pageMargins left="0.55118110236220497" right="0.196850393700787" top="0.78740157480314998" bottom="0.78740157480314998" header="0.511811023622047" footer="0.511811023622047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прил. 1</vt:lpstr>
      <vt:lpstr>прил.2</vt:lpstr>
      <vt:lpstr>прил.3</vt:lpstr>
      <vt:lpstr>прил.4</vt:lpstr>
      <vt:lpstr>прил. 6</vt:lpstr>
      <vt:lpstr>'прил. 1'!Заголовки_для_печати</vt:lpstr>
      <vt:lpstr>'прил. 6'!Заголовки_для_печати</vt:lpstr>
      <vt:lpstr>прил.2!Заголовки_для_печати</vt:lpstr>
      <vt:lpstr>прил.3!Заголовки_для_печати</vt:lpstr>
      <vt:lpstr>прил.4!Заголовки_для_печати</vt:lpstr>
      <vt:lpstr>'прил. 1'!Область_печати</vt:lpstr>
      <vt:lpstr>прил.2!Область_печати</vt:lpstr>
      <vt:lpstr>прил.3!Область_печати</vt:lpstr>
      <vt:lpstr>прил.4!Область_печати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Пунягов</dc:creator>
  <cp:keywords/>
  <dc:description/>
  <cp:lastModifiedBy>Lipovka</cp:lastModifiedBy>
  <cp:lastPrinted>2024-04-03T05:41:06Z</cp:lastPrinted>
  <dcterms:created xsi:type="dcterms:W3CDTF">2004-09-13T07:20:24Z</dcterms:created>
  <dcterms:modified xsi:type="dcterms:W3CDTF">2024-04-11T11:29:11Z</dcterms:modified>
  <cp:category/>
</cp:coreProperties>
</file>